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План доходов" sheetId="1" r:id="rId1"/>
  </sheets>
  <definedNames>
    <definedName name="_xlnm.Print_Area" localSheetId="0">'План доходов'!$A$1:$J$94</definedName>
  </definedNames>
  <calcPr fullCalcOnLoad="1"/>
</workbook>
</file>

<file path=xl/sharedStrings.xml><?xml version="1.0" encoding="utf-8"?>
<sst xmlns="http://schemas.openxmlformats.org/spreadsheetml/2006/main" count="142" uniqueCount="134">
  <si>
    <t>Основание</t>
  </si>
  <si>
    <t>Примечание</t>
  </si>
  <si>
    <t>Автор</t>
  </si>
  <si>
    <t>00010102022010000110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</si>
  <si>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</si>
  <si>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10102030 Налог на доходы физических лиц с доходов,  полученных физическими лицами, не являющимися налоговыми резидентами Российской Федерации</t>
  </si>
  <si>
    <t>00010102030010000110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</si>
  <si>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</si>
  <si>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Единый сельскохозяйственный налог </t>
  </si>
  <si>
    <t>Сумма</t>
  </si>
  <si>
    <t>Всего доходов:</t>
  </si>
  <si>
    <t>Наименование кода поступлений в бюджет, группы, подгруппы, статьи, подстатьи, элемента, программы (подпрограммы), кода экономической  классификации доходов</t>
  </si>
  <si>
    <t>10102022 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</si>
  <si>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11690000  Прочие поступления от денежных взысканий (штрафов) и иных сумм в возмещение  ущерба</t>
  </si>
  <si>
    <t xml:space="preserve">Код </t>
  </si>
  <si>
    <t>«Муниципального образования «Надеждинское сельское поселение»</t>
  </si>
  <si>
    <t>Субвенции на выполнение отдельных государственных полномочий по предоставлению гражданских актов и справок- выписок необходимых для получения государственной поддержки личных подсобных хозяйств населения по субсидированию части затрат сельхозпроизводителей.</t>
  </si>
  <si>
    <t>(тыс.рублей)</t>
  </si>
  <si>
    <t>000 1 00 00000 00 0000 000 НАЛОГОВЫЕ И НЕНАЛОГОВЫЕ ДОХОДЫ</t>
  </si>
  <si>
    <t>000 1 01 00000 00 0000 000 НАЛОГИ НА ПРИБЫЛЬ, ДОХОДЫ</t>
  </si>
  <si>
    <t>000 1 06 06013 10 0000 110</t>
  </si>
  <si>
    <t xml:space="preserve">                                                                   решением Собрания депутатов</t>
  </si>
  <si>
    <t>000 1 14 00000 00 0000 000 ДОХОДЫ ОТ ПРОДАЖИ МАТЕРИАЛЬНЫХ И НЕМАТЕРИАЛЬНЫХ АКТИВОВ</t>
  </si>
  <si>
    <t>000 1 17 00000 00 0000 000 ПРОЧИЕ НЕНАЛОГОВЫЕ ДОХОДЫ</t>
  </si>
  <si>
    <t>000 1 09 00000 00 0000 000 ЗАДОЛЖНОСТЬ И ПЕРЕРАСЧЕТЫ ПО ОТМЕНЕННЫМ НАЛОГАМ, СБОРАМ И ИНЫМ ОБЯЗАТЕЛЬНЫМ ПЛАТЕЖАМ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</si>
  <si>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</si>
  <si>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 xml:space="preserve">000 1 06 06020 00 0000 000 </t>
  </si>
  <si>
    <t xml:space="preserve">Прогнозируемые поступления доходов в бюджет </t>
  </si>
  <si>
    <t>000 1 0300000 00 0000 000 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</si>
  <si>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 Российской Федерации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</si>
  <si>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</si>
  <si>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</si>
  <si>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</si>
  <si>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</si>
  <si>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</si>
  <si>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физических лиц </t>
  </si>
  <si>
    <t xml:space="preserve">000 1 17 00000 00 0000 000 </t>
  </si>
  <si>
    <t xml:space="preserve">Прочие неналоговые доходы </t>
  </si>
  <si>
    <t>000 117 05000 00 0000 180</t>
  </si>
  <si>
    <t>Прочие неналоговые доходы сельских  поселений</t>
  </si>
  <si>
    <t>613 1 17 05050 10 0000 180</t>
  </si>
  <si>
    <t>Прочие неналоговые доходы бюджетов сельских поселений</t>
  </si>
  <si>
    <t>000 2 00 00000 00 0000 000 БЕЗВОЗМЕЗДНЫЕ ПОСТУПЛЕНИЯ</t>
  </si>
  <si>
    <t>000 2 02 00000 00 0000 000 Безвозмездные поступления от других бюджетов бюджетной системы Российской Федерации</t>
  </si>
  <si>
    <t xml:space="preserve">Дотации бюджетам сельских поселений на поддержку мер по обеспечению сбалансированности бюджетов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</si>
  <si>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</si>
  <si>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по применению законодательства об административных правонарушениях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</si>
  <si>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</si>
  <si>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</si>
  <si>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</si>
  <si>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</si>
  <si>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613 1 11 05025 10 0000 120</t>
  </si>
  <si>
    <t>000 1 01 02000 01 0000 110 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</si>
  <si>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</si>
  <si>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</si>
  <si>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</si>
  <si>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</si>
  <si>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Прочие доходы от оказания платных услуг (работ)  </t>
  </si>
  <si>
    <t>182 1 06 01030 10 0000 110</t>
  </si>
  <si>
    <t>Дотации бюджетам сельских поселений на выравнивание  бюджетной обеспеченности</t>
  </si>
  <si>
    <t>613 1 11 05035 10 0000 120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</si>
  <si>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</si>
  <si>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</si>
  <si>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Сумма на 2019 год</t>
  </si>
  <si>
    <t xml:space="preserve">                                                                                                                            к решению Собрания депутатов</t>
  </si>
  <si>
    <t>182 1 05 03010 01 0000 110</t>
  </si>
  <si>
    <t>000 1 11 05000 00 0000 120  Доходы, получаемые в виде арендной либо иной платы за передачу в возмездное пользование государственного и муниципального имущества (за исключением  имущества бюджетных и автономных учреждений, а также имущества  государственных и муниципальных унитарных  предприятий, в том числе казенных)</t>
  </si>
  <si>
    <t>000 1 13 00000 00 0000 000 ДОХОДЫ ОТ ОКАЗАНИЯ ПЛАТНЫХ УСЛУГ (РАБОТ) И КОМПЕНСАЦИИ ЗАТРАТ ГОСУДАРСТВА</t>
  </si>
  <si>
    <t>000 1 11 05020 00 0000 120 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</si>
  <si>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13 01000 00 0000 130  Доходы от оказания платных услуг (работ)</t>
  </si>
  <si>
    <t>000 1 13 01990 00 0000 130</t>
  </si>
  <si>
    <t xml:space="preserve">613 1 13 01995 10 0000 130 Прочие доходы от оказания платных услуг(работ) получателями средств бюджетов сельских  поселений </t>
  </si>
  <si>
    <t>613 1 14 02053 10 0000 410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</si>
  <si>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унитарных предприятий, в том числе казенных), в части реализации основных средств по указанному имуществу</t>
  </si>
  <si>
    <t>613 114 02000000000410 Доходы от реализации имущества находящегося в собственности сельских поселений</t>
  </si>
  <si>
    <t>Сумма на 2020 год</t>
  </si>
  <si>
    <t xml:space="preserve">                                                                                                                                      Приложение № 3</t>
  </si>
  <si>
    <t>000 1 0302000010000110</t>
  </si>
  <si>
    <t>000  1 05 00000 00 0000 000 НАЛОГИ НА СОВОКУПНЫЙ НАЛОГ</t>
  </si>
  <si>
    <t>000 1 05 03000 01 0000 110 Единый сельскохозяйственный налог</t>
  </si>
  <si>
    <t>000 1 06 00000 00 0000 000 НАЛОГИ НА ИМУЩЕСТВО</t>
  </si>
  <si>
    <t>000 1 06 01000 00 0000 110 Налог на имущество физических лиц</t>
  </si>
  <si>
    <t>000 1 06 06040 00 0000 110</t>
  </si>
  <si>
    <t>000 1 11 00000 00 0000 000 ДОХОДЫ ОТ ИСПОЛЬЗОВАНИЯ ИМУЩЕСТВА, НАХОДЯЩЕГОСЯ В ГОСУДАРСТВЕННОЙ И МУНИЦИПАЛЬНОЙ СОБСТВЕННОСТИ</t>
  </si>
  <si>
    <t>000 1 06 06000 00 0000 110 Земельный налог</t>
  </si>
  <si>
    <t>000 1 06 06030 00 0000 110  Земельный налог с организаций</t>
  </si>
  <si>
    <t>ШТРАФЫ, САНКЦИИ, ВОЗМЕЩЕНИЕ УЩЕРБА</t>
  </si>
  <si>
    <t>161 1 16 33050 10 6000 140</t>
  </si>
  <si>
    <t>Денежные взыскания 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сельских поселений (федеральные органы, Банк России, органы управления государственными внебюджетными фондами Российской Федерации)</t>
  </si>
  <si>
    <t>000 1 16 00000 00 0000 000</t>
  </si>
  <si>
    <t>000 1 16 33 000 00 0000 140</t>
  </si>
  <si>
    <t>Денежные взыскания (штрафы за нарушения законодательства Российской Федерации о контрактной системе в сфере закупок товаров, работ, услуг для обеспечениягосударственых и муниципальных нужд.</t>
  </si>
  <si>
    <t>000 116 33 050 10 0000 140</t>
  </si>
  <si>
    <t>Денежные взыскания (штрафы за нарушения законодательства Российской Федерации о контрактной системе в сфере закупок товаров, работ, услуг для обеспечениягосударственых и муниципальных нужд для нужд сельских поселений</t>
  </si>
  <si>
    <t>Дотации бюджетам сельских поселений на стимулирование достижения наилучших результатов по увеличению базы налоговых и неналоговых доходов местных бюджетов</t>
  </si>
  <si>
    <t>000 1 16 33 050 10 0000 140</t>
  </si>
  <si>
    <t>Дотации  на выравнивание  бюджетной обеспеченности</t>
  </si>
  <si>
    <t>000 2 02 15009 00 0000 151 Дотации бюджетам на частичную компенсацию дополнительных расходов на повышение оплаты труда работников  бюджетной сферы и иные цели</t>
  </si>
  <si>
    <t xml:space="preserve">613 2 02 15009 10 0000 151 </t>
  </si>
  <si>
    <t>000 2 02 19999 00 0000 151 Прочие дотации</t>
  </si>
  <si>
    <t>613 2 02 19999 10 0000151</t>
  </si>
  <si>
    <t>Биробиджанского муниципального района Еврейской автономной области" на 2019 год  и плановый период 2020 - 2021 годы</t>
  </si>
  <si>
    <t>Сумма на 2021 год</t>
  </si>
  <si>
    <t>Дотации бюджетам сельских поселений на поддержку мер по обеспечению сбалансированности бюджетов</t>
  </si>
  <si>
    <t>613 2 02 30024 10 0000 150</t>
  </si>
  <si>
    <t>613 2 02 30024 10 0000 150 Субвенции бюджетам сельских поселений на выполнение передаваемых полномочий субъектов Российской Федерации</t>
  </si>
  <si>
    <t>000 2 02 30024 00 000 150  Субвенции местным бюджетам на выполнение передованмых полномочий субъектов Российской Федерации</t>
  </si>
  <si>
    <t>613 2 02 35118 10 0000 150</t>
  </si>
  <si>
    <t>000 2 02 35118 00 000 150   Субвенции бюджетам  на осуществление первичного воинского учета на территориях, где отсутствуют военные комиссариаты</t>
  </si>
  <si>
    <t>000 2 02 30000 00 0000 150  Субвенции бюджетам бюджетной системы Российской Федерации</t>
  </si>
  <si>
    <t>613 2 02 15002 10 0000 150</t>
  </si>
  <si>
    <t>000 2 02 15002 00 0000 150 Дотации бюджетам на поддержку мер по обеспечению сбалансированности  бюджетов</t>
  </si>
  <si>
    <t>613 2 02 15001 10 0000 150</t>
  </si>
  <si>
    <t>613 2 02 15001 00 0000 150</t>
  </si>
  <si>
    <t>000 2 02 15001 00 0000 150 Дотации на выравнивание бюджетной обеспеченности</t>
  </si>
  <si>
    <t xml:space="preserve">000 2 02 10000 00 0000 150 Дотации бюджетам бюджетной системы Российской Федерации 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</si>
  <si>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 в целях формирования дорожных фондов субъектов Российской Федерации</t>
  </si>
  <si>
    <t>100 103 022310 10 000 110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</si>
  <si>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 в целях формирования дорожных фондов субъектов Российской Федерации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</si>
  <si>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 в целях формирования дорожных фондов субъектов Российской Федерации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</si>
  <si>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 в целях формирования дорожных фондов субъектов Российской Федерации</t>
  </si>
  <si>
    <t>100 103 022320 10 000 110</t>
  </si>
  <si>
    <t>100 103 022420 10 000 110</t>
  </si>
  <si>
    <t>100 103 022520 10 000 110</t>
  </si>
  <si>
    <t>100 103 022620 10 000 110</t>
  </si>
  <si>
    <t>100 103 22410 10 000 110</t>
  </si>
  <si>
    <t>100 103 02251 01 0000 110</t>
  </si>
  <si>
    <t>100 103 02261 01 0000 110</t>
  </si>
  <si>
    <t>000 2 02 254 00 0000 151 Субсидия на поддержку отрасли культуры</t>
  </si>
  <si>
    <t>613 2 02 25467 00 0000150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</si>
  <si>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</si>
  <si>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</si>
  <si>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613 2 02 25467 10 0000150</t>
  </si>
  <si>
    <t xml:space="preserve">                                                                                                                              от 15.04.2019 № 42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</si>
</sst>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.00;[Red]\-#,##0.00;0.00"/>
    <numFmt numFmtId="189" formatCode="0\.00\.0"/>
    <numFmt numFmtId="190" formatCode="00\.00\.00"/>
    <numFmt numFmtId="191" formatCode="0000\.00\.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33" borderId="0" xfId="52" applyFont="1" applyFill="1" applyAlignment="1">
      <alignment vertical="center"/>
      <protection/>
    </xf>
    <xf numFmtId="49" fontId="4" fillId="33" borderId="0" xfId="52" applyNumberFormat="1" applyFont="1" applyFill="1" applyAlignment="1">
      <alignment vertical="center"/>
      <protection/>
    </xf>
    <xf numFmtId="0" fontId="6" fillId="33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right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192" fontId="4" fillId="33" borderId="0" xfId="52" applyNumberFormat="1" applyFont="1" applyFill="1" applyAlignment="1">
      <alignment vertical="center"/>
      <protection/>
    </xf>
    <xf numFmtId="192" fontId="5" fillId="33" borderId="11" xfId="52" applyNumberFormat="1" applyFont="1" applyFill="1" applyBorder="1" applyAlignment="1" applyProtection="1">
      <alignment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52" applyNumberFormat="1" applyFont="1" applyFill="1" applyBorder="1" applyAlignment="1" applyProtection="1">
      <alignment horizontal="center" vertical="center"/>
      <protection hidden="1"/>
    </xf>
    <xf numFmtId="192" fontId="4" fillId="33" borderId="11" xfId="52" applyNumberFormat="1" applyFont="1" applyFill="1" applyBorder="1" applyAlignment="1" applyProtection="1">
      <alignment vertical="center"/>
      <protection hidden="1"/>
    </xf>
    <xf numFmtId="0" fontId="4" fillId="33" borderId="14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5" xfId="52" applyNumberFormat="1" applyFont="1" applyFill="1" applyBorder="1" applyAlignment="1" applyProtection="1">
      <alignment horizontal="left" vertical="center" wrapText="1"/>
      <protection hidden="1"/>
    </xf>
    <xf numFmtId="192" fontId="5" fillId="33" borderId="0" xfId="52" applyNumberFormat="1" applyFont="1" applyFill="1" applyAlignment="1">
      <alignment vertical="center"/>
      <protection/>
    </xf>
    <xf numFmtId="0" fontId="5" fillId="33" borderId="0" xfId="52" applyFont="1" applyFill="1" applyAlignment="1">
      <alignment vertical="center"/>
      <protection/>
    </xf>
    <xf numFmtId="0" fontId="5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Alignment="1">
      <alignment wrapText="1"/>
    </xf>
    <xf numFmtId="49" fontId="7" fillId="33" borderId="16" xfId="52" applyNumberFormat="1" applyFont="1" applyFill="1" applyBorder="1" applyAlignment="1" applyProtection="1">
      <alignment horizontal="left" vertical="center" wrapText="1"/>
      <protection hidden="1"/>
    </xf>
    <xf numFmtId="49" fontId="4" fillId="33" borderId="14" xfId="52" applyNumberFormat="1" applyFont="1" applyFill="1" applyBorder="1" applyAlignment="1" applyProtection="1">
      <alignment horizontal="left" vertical="center" wrapText="1"/>
      <protection hidden="1"/>
    </xf>
    <xf numFmtId="49" fontId="4" fillId="33" borderId="14" xfId="0" applyNumberFormat="1" applyFont="1" applyFill="1" applyBorder="1" applyAlignment="1">
      <alignment wrapText="1"/>
    </xf>
    <xf numFmtId="0" fontId="4" fillId="33" borderId="12" xfId="52" applyNumberFormat="1" applyFont="1" applyFill="1" applyBorder="1" applyAlignment="1" applyProtection="1">
      <alignment horizontal="left" vertical="center" wrapText="1"/>
      <protection hidden="1"/>
    </xf>
    <xf numFmtId="49" fontId="4" fillId="33" borderId="15" xfId="52" applyNumberFormat="1" applyFont="1" applyFill="1" applyBorder="1" applyAlignment="1" applyProtection="1">
      <alignment horizontal="center" vertical="center"/>
      <protection hidden="1"/>
    </xf>
    <xf numFmtId="0" fontId="4" fillId="33" borderId="18" xfId="52" applyNumberFormat="1" applyFont="1" applyFill="1" applyBorder="1" applyAlignment="1" applyProtection="1">
      <alignment horizontal="left" vertical="center" wrapText="1"/>
      <protection hidden="1"/>
    </xf>
    <xf numFmtId="192" fontId="4" fillId="33" borderId="19" xfId="52" applyNumberFormat="1" applyFont="1" applyFill="1" applyBorder="1" applyAlignment="1" applyProtection="1">
      <alignment vertical="center"/>
      <protection hidden="1"/>
    </xf>
    <xf numFmtId="0" fontId="4" fillId="33" borderId="13" xfId="52" applyNumberFormat="1" applyFont="1" applyFill="1" applyBorder="1" applyAlignment="1" applyProtection="1">
      <alignment horizontal="left" vertical="center" wrapText="1"/>
      <protection hidden="1"/>
    </xf>
    <xf numFmtId="192" fontId="4" fillId="33" borderId="20" xfId="52" applyNumberFormat="1" applyFont="1" applyFill="1" applyBorder="1" applyAlignment="1" applyProtection="1">
      <alignment vertical="center"/>
      <protection hidden="1"/>
    </xf>
    <xf numFmtId="0" fontId="9" fillId="0" borderId="13" xfId="0" applyFont="1" applyBorder="1" applyAlignment="1">
      <alignment vertical="center" wrapText="1"/>
    </xf>
    <xf numFmtId="2" fontId="4" fillId="33" borderId="0" xfId="52" applyNumberFormat="1" applyFont="1" applyFill="1" applyAlignment="1">
      <alignment vertical="center"/>
      <protection/>
    </xf>
    <xf numFmtId="0" fontId="5" fillId="33" borderId="21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52" applyNumberFormat="1" applyFont="1" applyFill="1" applyBorder="1" applyAlignment="1" applyProtection="1">
      <alignment horizontal="center" vertical="center" wrapText="1"/>
      <protection hidden="1"/>
    </xf>
    <xf numFmtId="192" fontId="5" fillId="33" borderId="24" xfId="52" applyNumberFormat="1" applyFont="1" applyFill="1" applyBorder="1" applyAlignment="1" applyProtection="1">
      <alignment vertical="center"/>
      <protection hidden="1"/>
    </xf>
    <xf numFmtId="192" fontId="4" fillId="33" borderId="24" xfId="52" applyNumberFormat="1" applyFont="1" applyFill="1" applyBorder="1" applyAlignment="1" applyProtection="1">
      <alignment vertical="center"/>
      <protection hidden="1"/>
    </xf>
    <xf numFmtId="0" fontId="4" fillId="33" borderId="25" xfId="52" applyFont="1" applyFill="1" applyBorder="1" applyAlignment="1">
      <alignment vertical="center"/>
      <protection/>
    </xf>
    <xf numFmtId="0" fontId="4" fillId="33" borderId="26" xfId="52" applyFont="1" applyFill="1" applyBorder="1" applyAlignment="1">
      <alignment vertical="center"/>
      <protection/>
    </xf>
    <xf numFmtId="179" fontId="5" fillId="33" borderId="27" xfId="59" applyFont="1" applyFill="1" applyBorder="1" applyAlignment="1" applyProtection="1">
      <alignment vertical="center"/>
      <protection hidden="1"/>
    </xf>
    <xf numFmtId="179" fontId="5" fillId="33" borderId="18" xfId="59" applyFont="1" applyFill="1" applyBorder="1" applyAlignment="1" applyProtection="1">
      <alignment vertical="center"/>
      <protection hidden="1"/>
    </xf>
    <xf numFmtId="179" fontId="5" fillId="33" borderId="13" xfId="59" applyFont="1" applyFill="1" applyBorder="1" applyAlignment="1" applyProtection="1">
      <alignment vertical="center"/>
      <protection hidden="1"/>
    </xf>
    <xf numFmtId="179" fontId="5" fillId="33" borderId="15" xfId="59" applyFont="1" applyFill="1" applyBorder="1" applyAlignment="1" applyProtection="1">
      <alignment vertical="center"/>
      <protection hidden="1"/>
    </xf>
    <xf numFmtId="179" fontId="4" fillId="33" borderId="17" xfId="59" applyFont="1" applyFill="1" applyBorder="1" applyAlignment="1" applyProtection="1">
      <alignment horizontal="left" vertical="center"/>
      <protection hidden="1"/>
    </xf>
    <xf numFmtId="179" fontId="4" fillId="33" borderId="17" xfId="59" applyFont="1" applyFill="1" applyBorder="1" applyAlignment="1" applyProtection="1">
      <alignment vertical="center" wrapText="1"/>
      <protection hidden="1"/>
    </xf>
    <xf numFmtId="179" fontId="4" fillId="33" borderId="18" xfId="59" applyFont="1" applyFill="1" applyBorder="1" applyAlignment="1" applyProtection="1">
      <alignment horizontal="left" vertical="center"/>
      <protection hidden="1"/>
    </xf>
    <xf numFmtId="179" fontId="5" fillId="33" borderId="16" xfId="59" applyFont="1" applyFill="1" applyBorder="1" applyAlignment="1" applyProtection="1">
      <alignment vertical="center"/>
      <protection hidden="1"/>
    </xf>
    <xf numFmtId="179" fontId="5" fillId="33" borderId="17" xfId="59" applyFont="1" applyFill="1" applyBorder="1" applyAlignment="1" applyProtection="1">
      <alignment horizontal="left" vertical="center"/>
      <protection hidden="1"/>
    </xf>
    <xf numFmtId="179" fontId="5" fillId="33" borderId="18" xfId="59" applyFont="1" applyFill="1" applyBorder="1" applyAlignment="1" applyProtection="1">
      <alignment horizontal="left" vertical="center"/>
      <protection hidden="1"/>
    </xf>
    <xf numFmtId="179" fontId="5" fillId="33" borderId="24" xfId="59" applyFont="1" applyFill="1" applyBorder="1" applyAlignment="1" applyProtection="1">
      <alignment horizontal="left" vertical="center"/>
      <protection hidden="1"/>
    </xf>
    <xf numFmtId="179" fontId="4" fillId="33" borderId="24" xfId="59" applyFont="1" applyFill="1" applyBorder="1" applyAlignment="1" applyProtection="1">
      <alignment vertical="center" wrapText="1"/>
      <protection hidden="1"/>
    </xf>
    <xf numFmtId="179" fontId="5" fillId="33" borderId="24" xfId="59" applyFont="1" applyFill="1" applyBorder="1" applyAlignment="1" applyProtection="1">
      <alignment vertical="center"/>
      <protection hidden="1"/>
    </xf>
    <xf numFmtId="179" fontId="4" fillId="33" borderId="16" xfId="59" applyFont="1" applyFill="1" applyBorder="1" applyAlignment="1" applyProtection="1">
      <alignment vertical="center" wrapText="1"/>
      <protection hidden="1"/>
    </xf>
    <xf numFmtId="179" fontId="4" fillId="33" borderId="13" xfId="59" applyFont="1" applyFill="1" applyBorder="1" applyAlignment="1" applyProtection="1">
      <alignment vertical="center" wrapText="1"/>
      <protection hidden="1"/>
    </xf>
    <xf numFmtId="179" fontId="4" fillId="33" borderId="24" xfId="59" applyFont="1" applyFill="1" applyBorder="1" applyAlignment="1" applyProtection="1">
      <alignment horizontal="left" vertical="center"/>
      <protection hidden="1"/>
    </xf>
    <xf numFmtId="179" fontId="4" fillId="33" borderId="18" xfId="59" applyFont="1" applyFill="1" applyBorder="1" applyAlignment="1" applyProtection="1">
      <alignment vertical="center" wrapText="1"/>
      <protection hidden="1"/>
    </xf>
    <xf numFmtId="179" fontId="5" fillId="33" borderId="12" xfId="59" applyFont="1" applyFill="1" applyBorder="1" applyAlignment="1" applyProtection="1">
      <alignment vertical="center"/>
      <protection hidden="1"/>
    </xf>
    <xf numFmtId="179" fontId="5" fillId="33" borderId="17" xfId="59" applyFont="1" applyFill="1" applyBorder="1" applyAlignment="1" applyProtection="1">
      <alignment vertical="center" wrapText="1"/>
      <protection hidden="1"/>
    </xf>
    <xf numFmtId="179" fontId="4" fillId="33" borderId="22" xfId="59" applyFont="1" applyFill="1" applyBorder="1" applyAlignment="1" applyProtection="1">
      <alignment vertical="center" wrapText="1"/>
      <protection hidden="1"/>
    </xf>
    <xf numFmtId="179" fontId="4" fillId="33" borderId="0" xfId="59" applyFont="1" applyFill="1" applyBorder="1" applyAlignment="1" applyProtection="1">
      <alignment horizontal="left" vertical="center"/>
      <protection hidden="1"/>
    </xf>
    <xf numFmtId="179" fontId="4" fillId="33" borderId="0" xfId="59" applyFont="1" applyFill="1" applyBorder="1" applyAlignment="1" applyProtection="1">
      <alignment vertical="center" wrapText="1"/>
      <protection hidden="1"/>
    </xf>
    <xf numFmtId="179" fontId="4" fillId="33" borderId="28" xfId="59" applyFont="1" applyFill="1" applyBorder="1" applyAlignment="1">
      <alignment vertical="center"/>
    </xf>
    <xf numFmtId="179" fontId="4" fillId="33" borderId="29" xfId="59" applyFont="1" applyFill="1" applyBorder="1" applyAlignment="1">
      <alignment vertical="center"/>
    </xf>
    <xf numFmtId="179" fontId="5" fillId="33" borderId="17" xfId="59" applyFont="1" applyFill="1" applyBorder="1" applyAlignment="1" applyProtection="1">
      <alignment vertical="center"/>
      <protection hidden="1"/>
    </xf>
    <xf numFmtId="179" fontId="5" fillId="33" borderId="30" xfId="59" applyFont="1" applyFill="1" applyBorder="1" applyAlignment="1" applyProtection="1">
      <alignment vertical="center"/>
      <protection hidden="1"/>
    </xf>
    <xf numFmtId="179" fontId="4" fillId="33" borderId="12" xfId="59" applyFont="1" applyFill="1" applyBorder="1" applyAlignment="1" applyProtection="1">
      <alignment vertical="center"/>
      <protection hidden="1"/>
    </xf>
    <xf numFmtId="179" fontId="4" fillId="33" borderId="17" xfId="59" applyFont="1" applyFill="1" applyBorder="1" applyAlignment="1" applyProtection="1">
      <alignment vertical="center"/>
      <protection hidden="1"/>
    </xf>
    <xf numFmtId="179" fontId="4" fillId="33" borderId="30" xfId="59" applyFont="1" applyFill="1" applyBorder="1" applyAlignment="1" applyProtection="1">
      <alignment vertical="center"/>
      <protection hidden="1"/>
    </xf>
    <xf numFmtId="179" fontId="5" fillId="33" borderId="31" xfId="59" applyFont="1" applyFill="1" applyBorder="1" applyAlignment="1" applyProtection="1">
      <alignment vertical="center"/>
      <protection hidden="1"/>
    </xf>
    <xf numFmtId="2" fontId="4" fillId="33" borderId="17" xfId="59" applyNumberFormat="1" applyFont="1" applyFill="1" applyBorder="1" applyAlignment="1" applyProtection="1">
      <alignment vertical="center"/>
      <protection hidden="1"/>
    </xf>
    <xf numFmtId="179" fontId="5" fillId="33" borderId="15" xfId="59" applyFont="1" applyFill="1" applyBorder="1" applyAlignment="1" applyProtection="1">
      <alignment horizontal="left" vertical="center"/>
      <protection hidden="1"/>
    </xf>
    <xf numFmtId="179" fontId="4" fillId="33" borderId="32" xfId="59" applyFont="1" applyFill="1" applyBorder="1" applyAlignment="1" applyProtection="1">
      <alignment vertical="center" wrapText="1"/>
      <protection hidden="1"/>
    </xf>
    <xf numFmtId="179" fontId="5" fillId="33" borderId="33" xfId="59" applyFont="1" applyFill="1" applyBorder="1" applyAlignment="1" applyProtection="1">
      <alignment vertical="center"/>
      <protection hidden="1"/>
    </xf>
    <xf numFmtId="49" fontId="4" fillId="0" borderId="0" xfId="52" applyNumberFormat="1" applyFont="1" applyFill="1" applyAlignment="1">
      <alignment vertical="center"/>
      <protection/>
    </xf>
    <xf numFmtId="192" fontId="4" fillId="33" borderId="34" xfId="52" applyNumberFormat="1" applyFont="1" applyFill="1" applyBorder="1" applyAlignment="1">
      <alignment vertical="center"/>
      <protection/>
    </xf>
    <xf numFmtId="49" fontId="4" fillId="33" borderId="18" xfId="52" applyNumberFormat="1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>
      <alignment wrapText="1"/>
    </xf>
    <xf numFmtId="179" fontId="5" fillId="33" borderId="30" xfId="59" applyFont="1" applyFill="1" applyBorder="1" applyAlignment="1" applyProtection="1">
      <alignment horizontal="left" vertical="center"/>
      <protection hidden="1"/>
    </xf>
    <xf numFmtId="179" fontId="5" fillId="33" borderId="30" xfId="59" applyFont="1" applyFill="1" applyBorder="1" applyAlignment="1" applyProtection="1">
      <alignment vertical="center" wrapText="1"/>
      <protection hidden="1"/>
    </xf>
    <xf numFmtId="179" fontId="4" fillId="33" borderId="35" xfId="59" applyFont="1" applyFill="1" applyBorder="1" applyAlignment="1" applyProtection="1">
      <alignment horizontal="left" vertical="center"/>
      <protection hidden="1"/>
    </xf>
    <xf numFmtId="179" fontId="4" fillId="33" borderId="35" xfId="59" applyFont="1" applyFill="1" applyBorder="1" applyAlignment="1" applyProtection="1">
      <alignment vertical="center" wrapText="1"/>
      <protection hidden="1"/>
    </xf>
    <xf numFmtId="179" fontId="4" fillId="33" borderId="33" xfId="59" applyFont="1" applyFill="1" applyBorder="1" applyAlignment="1" applyProtection="1">
      <alignment horizontal="left" vertical="center"/>
      <protection hidden="1"/>
    </xf>
    <xf numFmtId="179" fontId="4" fillId="33" borderId="33" xfId="59" applyFont="1" applyFill="1" applyBorder="1" applyAlignment="1" applyProtection="1">
      <alignment vertical="center" wrapText="1"/>
      <protection hidden="1"/>
    </xf>
    <xf numFmtId="179" fontId="5" fillId="33" borderId="36" xfId="59" applyFont="1" applyFill="1" applyBorder="1" applyAlignment="1" applyProtection="1">
      <alignment vertical="center"/>
      <protection hidden="1"/>
    </xf>
    <xf numFmtId="179" fontId="4" fillId="33" borderId="37" xfId="59" applyFont="1" applyFill="1" applyBorder="1" applyAlignment="1" applyProtection="1">
      <alignment vertical="center" wrapText="1"/>
      <protection hidden="1"/>
    </xf>
    <xf numFmtId="179" fontId="4" fillId="33" borderId="38" xfId="59" applyFont="1" applyFill="1" applyBorder="1" applyAlignment="1" applyProtection="1">
      <alignment vertical="center" wrapText="1"/>
      <protection hidden="1"/>
    </xf>
    <xf numFmtId="179" fontId="4" fillId="33" borderId="39" xfId="59" applyFont="1" applyFill="1" applyBorder="1" applyAlignment="1" applyProtection="1">
      <alignment vertical="center"/>
      <protection hidden="1"/>
    </xf>
    <xf numFmtId="179" fontId="4" fillId="33" borderId="40" xfId="59" applyFont="1" applyFill="1" applyBorder="1" applyAlignment="1" applyProtection="1">
      <alignment vertical="center"/>
      <protection hidden="1"/>
    </xf>
    <xf numFmtId="0" fontId="5" fillId="33" borderId="12" xfId="52" applyNumberFormat="1" applyFont="1" applyFill="1" applyBorder="1" applyAlignment="1" applyProtection="1">
      <alignment vertical="center" wrapText="1"/>
      <protection hidden="1"/>
    </xf>
    <xf numFmtId="0" fontId="4" fillId="33" borderId="41" xfId="52" applyNumberFormat="1" applyFont="1" applyFill="1" applyBorder="1" applyAlignment="1" applyProtection="1">
      <alignment vertical="center" wrapText="1"/>
      <protection hidden="1"/>
    </xf>
    <xf numFmtId="0" fontId="4" fillId="33" borderId="40" xfId="52" applyNumberFormat="1" applyFont="1" applyFill="1" applyBorder="1" applyAlignment="1" applyProtection="1">
      <alignment vertical="center" wrapText="1"/>
      <protection hidden="1"/>
    </xf>
    <xf numFmtId="2" fontId="4" fillId="33" borderId="33" xfId="59" applyNumberFormat="1" applyFont="1" applyFill="1" applyBorder="1" applyAlignment="1" applyProtection="1">
      <alignment horizontal="center" vertical="center"/>
      <protection hidden="1"/>
    </xf>
    <xf numFmtId="2" fontId="5" fillId="33" borderId="42" xfId="59" applyNumberFormat="1" applyFont="1" applyFill="1" applyBorder="1" applyAlignment="1" applyProtection="1">
      <alignment horizontal="center" vertical="center"/>
      <protection hidden="1"/>
    </xf>
    <xf numFmtId="0" fontId="5" fillId="33" borderId="43" xfId="52" applyNumberFormat="1" applyFont="1" applyFill="1" applyBorder="1" applyAlignment="1" applyProtection="1">
      <alignment horizontal="center" vertical="center" wrapText="1"/>
      <protection hidden="1"/>
    </xf>
    <xf numFmtId="179" fontId="5" fillId="0" borderId="13" xfId="59" applyFont="1" applyFill="1" applyBorder="1" applyAlignment="1" applyProtection="1">
      <alignment vertical="center"/>
      <protection hidden="1"/>
    </xf>
    <xf numFmtId="179" fontId="5" fillId="0" borderId="17" xfId="59" applyFont="1" applyFill="1" applyBorder="1" applyAlignment="1" applyProtection="1">
      <alignment horizontal="left" vertical="center"/>
      <protection hidden="1"/>
    </xf>
    <xf numFmtId="179" fontId="4" fillId="0" borderId="17" xfId="59" applyFont="1" applyFill="1" applyBorder="1" applyAlignment="1" applyProtection="1">
      <alignment vertical="center"/>
      <protection hidden="1"/>
    </xf>
    <xf numFmtId="179" fontId="4" fillId="0" borderId="17" xfId="59" applyFont="1" applyFill="1" applyBorder="1" applyAlignment="1" applyProtection="1">
      <alignment horizontal="left" vertical="center"/>
      <protection hidden="1"/>
    </xf>
    <xf numFmtId="179" fontId="5" fillId="0" borderId="18" xfId="59" applyFont="1" applyFill="1" applyBorder="1" applyAlignment="1" applyProtection="1">
      <alignment horizontal="left" vertical="center"/>
      <protection hidden="1"/>
    </xf>
    <xf numFmtId="179" fontId="5" fillId="0" borderId="16" xfId="59" applyFont="1" applyFill="1" applyBorder="1" applyAlignment="1" applyProtection="1">
      <alignment vertical="center"/>
      <protection hidden="1"/>
    </xf>
    <xf numFmtId="179" fontId="4" fillId="0" borderId="30" xfId="59" applyFont="1" applyFill="1" applyBorder="1" applyAlignment="1" applyProtection="1">
      <alignment vertical="center"/>
      <protection hidden="1"/>
    </xf>
    <xf numFmtId="0" fontId="5" fillId="0" borderId="44" xfId="52" applyNumberFormat="1" applyFont="1" applyFill="1" applyBorder="1" applyAlignment="1" applyProtection="1">
      <alignment horizontal="center" vertical="center" wrapText="1"/>
      <protection hidden="1"/>
    </xf>
    <xf numFmtId="179" fontId="5" fillId="0" borderId="17" xfId="59" applyFont="1" applyFill="1" applyBorder="1" applyAlignment="1" applyProtection="1">
      <alignment vertical="center"/>
      <protection hidden="1"/>
    </xf>
    <xf numFmtId="179" fontId="5" fillId="0" borderId="13" xfId="59" applyFont="1" applyFill="1" applyBorder="1" applyAlignment="1" applyProtection="1">
      <alignment horizontal="left" vertical="center"/>
      <protection hidden="1"/>
    </xf>
    <xf numFmtId="179" fontId="4" fillId="0" borderId="13" xfId="59" applyFont="1" applyFill="1" applyBorder="1" applyAlignment="1" applyProtection="1">
      <alignment vertical="center"/>
      <protection hidden="1"/>
    </xf>
    <xf numFmtId="179" fontId="5" fillId="0" borderId="16" xfId="59" applyFont="1" applyFill="1" applyBorder="1" applyAlignment="1" applyProtection="1">
      <alignment horizontal="left" vertical="center"/>
      <protection hidden="1"/>
    </xf>
    <xf numFmtId="179" fontId="4" fillId="0" borderId="16" xfId="59" applyFont="1" applyFill="1" applyBorder="1" applyAlignment="1" applyProtection="1">
      <alignment vertical="center"/>
      <protection hidden="1"/>
    </xf>
    <xf numFmtId="179" fontId="4" fillId="0" borderId="16" xfId="59" applyFont="1" applyFill="1" applyBorder="1" applyAlignment="1" applyProtection="1">
      <alignment horizontal="left" vertical="center"/>
      <protection hidden="1"/>
    </xf>
    <xf numFmtId="171" fontId="4" fillId="33" borderId="0" xfId="52" applyNumberFormat="1" applyFont="1" applyFill="1" applyAlignment="1">
      <alignment vertical="center"/>
      <protection/>
    </xf>
    <xf numFmtId="179" fontId="4" fillId="33" borderId="45" xfId="59" applyFont="1" applyFill="1" applyBorder="1" applyAlignment="1" applyProtection="1">
      <alignment vertical="center"/>
      <protection hidden="1"/>
    </xf>
    <xf numFmtId="179" fontId="4" fillId="33" borderId="46" xfId="59" applyFont="1" applyFill="1" applyBorder="1" applyAlignment="1" applyProtection="1">
      <alignment vertical="center"/>
      <protection hidden="1"/>
    </xf>
    <xf numFmtId="192" fontId="4" fillId="33" borderId="37" xfId="52" applyNumberFormat="1" applyFont="1" applyFill="1" applyBorder="1" applyAlignment="1" applyProtection="1">
      <alignment vertical="center"/>
      <protection hidden="1"/>
    </xf>
    <xf numFmtId="179" fontId="4" fillId="33" borderId="17" xfId="59" applyFont="1" applyFill="1" applyBorder="1" applyAlignment="1" applyProtection="1">
      <alignment horizontal="left" vertical="center"/>
      <protection hidden="1"/>
    </xf>
    <xf numFmtId="0" fontId="4" fillId="33" borderId="47" xfId="52" applyNumberFormat="1" applyFont="1" applyFill="1" applyBorder="1" applyAlignment="1" applyProtection="1">
      <alignment horizontal="left" vertical="center" wrapText="1"/>
      <protection hidden="1"/>
    </xf>
    <xf numFmtId="179" fontId="5" fillId="33" borderId="29" xfId="59" applyFont="1" applyFill="1" applyBorder="1" applyAlignment="1" applyProtection="1">
      <alignment vertical="center"/>
      <protection hidden="1"/>
    </xf>
    <xf numFmtId="179" fontId="4" fillId="33" borderId="28" xfId="59" applyFont="1" applyFill="1" applyBorder="1" applyAlignment="1" applyProtection="1">
      <alignment vertical="center"/>
      <protection hidden="1"/>
    </xf>
    <xf numFmtId="179" fontId="4" fillId="33" borderId="29" xfId="59" applyFont="1" applyFill="1" applyBorder="1" applyAlignment="1" applyProtection="1">
      <alignment vertical="center"/>
      <protection hidden="1"/>
    </xf>
    <xf numFmtId="192" fontId="4" fillId="33" borderId="48" xfId="52" applyNumberFormat="1" applyFont="1" applyFill="1" applyBorder="1" applyAlignment="1" applyProtection="1">
      <alignment vertical="center"/>
      <protection hidden="1"/>
    </xf>
    <xf numFmtId="3" fontId="5" fillId="33" borderId="49" xfId="52" applyNumberFormat="1" applyFont="1" applyFill="1" applyBorder="1" applyAlignment="1" applyProtection="1">
      <alignment vertical="center" wrapText="1"/>
      <protection hidden="1"/>
    </xf>
    <xf numFmtId="0" fontId="5" fillId="33" borderId="28" xfId="52" applyNumberFormat="1" applyFont="1" applyFill="1" applyBorder="1" applyAlignment="1" applyProtection="1">
      <alignment vertical="center" wrapText="1"/>
      <protection hidden="1"/>
    </xf>
    <xf numFmtId="179" fontId="5" fillId="33" borderId="28" xfId="59" applyFont="1" applyFill="1" applyBorder="1" applyAlignment="1" applyProtection="1">
      <alignment vertical="center"/>
      <protection hidden="1"/>
    </xf>
    <xf numFmtId="192" fontId="5" fillId="33" borderId="48" xfId="52" applyNumberFormat="1" applyFont="1" applyFill="1" applyBorder="1" applyAlignment="1" applyProtection="1">
      <alignment vertical="center"/>
      <protection hidden="1"/>
    </xf>
    <xf numFmtId="192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3" fontId="5" fillId="33" borderId="12" xfId="52" applyNumberFormat="1" applyFont="1" applyFill="1" applyBorder="1" applyAlignment="1" applyProtection="1">
      <alignment vertical="center" wrapText="1"/>
      <protection hidden="1"/>
    </xf>
    <xf numFmtId="0" fontId="5" fillId="33" borderId="24" xfId="52" applyNumberFormat="1" applyFont="1" applyFill="1" applyBorder="1" applyAlignment="1" applyProtection="1">
      <alignment vertical="center" wrapText="1"/>
      <protection hidden="1"/>
    </xf>
    <xf numFmtId="192" fontId="4" fillId="33" borderId="15" xfId="52" applyNumberFormat="1" applyFont="1" applyFill="1" applyBorder="1" applyAlignment="1">
      <alignment vertical="center"/>
      <protection/>
    </xf>
    <xf numFmtId="0" fontId="4" fillId="33" borderId="15" xfId="52" applyFont="1" applyFill="1" applyBorder="1" applyAlignment="1">
      <alignment vertical="center"/>
      <protection/>
    </xf>
    <xf numFmtId="179" fontId="4" fillId="33" borderId="15" xfId="59" applyFont="1" applyFill="1" applyBorder="1" applyAlignment="1" applyProtection="1">
      <alignment vertical="center" wrapText="1"/>
      <protection hidden="1"/>
    </xf>
    <xf numFmtId="49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8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1" xfId="52" applyNumberFormat="1" applyFont="1" applyFill="1" applyBorder="1" applyAlignment="1" applyProtection="1">
      <alignment horizontal="left" vertical="center" wrapText="1"/>
      <protection hidden="1"/>
    </xf>
    <xf numFmtId="179" fontId="5" fillId="33" borderId="17" xfId="59" applyFont="1" applyFill="1" applyBorder="1" applyAlignment="1" applyProtection="1">
      <alignment horizontal="left" vertical="center"/>
      <protection hidden="1"/>
    </xf>
    <xf numFmtId="0" fontId="5" fillId="33" borderId="12" xfId="52" applyNumberFormat="1" applyFont="1" applyFill="1" applyBorder="1" applyAlignment="1" applyProtection="1">
      <alignment horizontal="left" vertical="center" wrapText="1"/>
      <protection hidden="1"/>
    </xf>
    <xf numFmtId="179" fontId="4" fillId="33" borderId="17" xfId="59" applyFont="1" applyFill="1" applyBorder="1" applyAlignment="1" applyProtection="1">
      <alignment horizontal="left" vertical="center"/>
      <protection hidden="1"/>
    </xf>
    <xf numFmtId="179" fontId="5" fillId="33" borderId="48" xfId="59" applyFont="1" applyFill="1" applyBorder="1" applyAlignment="1" applyProtection="1">
      <alignment horizontal="left" vertical="center"/>
      <protection hidden="1"/>
    </xf>
    <xf numFmtId="179" fontId="5" fillId="33" borderId="31" xfId="59" applyFont="1" applyFill="1" applyBorder="1" applyAlignment="1" applyProtection="1">
      <alignment horizontal="left" vertical="center"/>
      <protection hidden="1"/>
    </xf>
    <xf numFmtId="179" fontId="5" fillId="33" borderId="17" xfId="59" applyFont="1" applyFill="1" applyBorder="1" applyAlignment="1" applyProtection="1">
      <alignment horizontal="left" vertical="center"/>
      <protection hidden="1"/>
    </xf>
    <xf numFmtId="0" fontId="5" fillId="33" borderId="12" xfId="52" applyNumberFormat="1" applyFont="1" applyFill="1" applyBorder="1" applyAlignment="1" applyProtection="1">
      <alignment horizontal="left" vertical="center" wrapText="1"/>
      <protection hidden="1"/>
    </xf>
    <xf numFmtId="179" fontId="5" fillId="33" borderId="11" xfId="59" applyFont="1" applyFill="1" applyBorder="1" applyAlignment="1" applyProtection="1">
      <alignment horizontal="left" vertical="center"/>
      <protection hidden="1"/>
    </xf>
    <xf numFmtId="179" fontId="4" fillId="33" borderId="17" xfId="59" applyFont="1" applyFill="1" applyBorder="1" applyAlignment="1" applyProtection="1">
      <alignment horizontal="left" vertical="center"/>
      <protection hidden="1"/>
    </xf>
    <xf numFmtId="179" fontId="4" fillId="33" borderId="23" xfId="59" applyFont="1" applyFill="1" applyBorder="1" applyAlignment="1" applyProtection="1">
      <alignment vertical="center" wrapText="1"/>
      <protection hidden="1"/>
    </xf>
    <xf numFmtId="2" fontId="4" fillId="33" borderId="17" xfId="52" applyNumberFormat="1" applyFont="1" applyFill="1" applyBorder="1" applyAlignment="1" applyProtection="1">
      <alignment horizontal="right" vertical="center"/>
      <protection hidden="1"/>
    </xf>
    <xf numFmtId="179" fontId="4" fillId="0" borderId="18" xfId="59" applyFont="1" applyFill="1" applyBorder="1" applyAlignment="1" applyProtection="1">
      <alignment horizontal="left" vertical="center"/>
      <protection hidden="1"/>
    </xf>
    <xf numFmtId="0" fontId="5" fillId="33" borderId="50" xfId="52" applyNumberFormat="1" applyFont="1" applyFill="1" applyBorder="1" applyAlignment="1" applyProtection="1">
      <alignment vertical="center"/>
      <protection hidden="1"/>
    </xf>
    <xf numFmtId="179" fontId="4" fillId="33" borderId="51" xfId="59" applyFont="1" applyFill="1" applyBorder="1" applyAlignment="1" applyProtection="1">
      <alignment horizontal="left" vertical="center"/>
      <protection hidden="1"/>
    </xf>
    <xf numFmtId="179" fontId="5" fillId="33" borderId="52" xfId="59" applyFont="1" applyFill="1" applyBorder="1" applyAlignment="1" applyProtection="1">
      <alignment vertical="center"/>
      <protection hidden="1"/>
    </xf>
    <xf numFmtId="0" fontId="5" fillId="33" borderId="17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31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31" xfId="52" applyNumberFormat="1" applyFont="1" applyFill="1" applyBorder="1" applyAlignment="1" applyProtection="1">
      <alignment horizontal="left" vertical="center" wrapText="1"/>
      <protection hidden="1"/>
    </xf>
    <xf numFmtId="2" fontId="5" fillId="33" borderId="17" xfId="59" applyNumberFormat="1" applyFont="1" applyFill="1" applyBorder="1" applyAlignment="1" applyProtection="1">
      <alignment vertical="center"/>
      <protection hidden="1"/>
    </xf>
    <xf numFmtId="2" fontId="5" fillId="33" borderId="31" xfId="59" applyNumberFormat="1" applyFont="1" applyFill="1" applyBorder="1" applyAlignment="1" applyProtection="1">
      <alignment vertical="center"/>
      <protection hidden="1"/>
    </xf>
    <xf numFmtId="179" fontId="4" fillId="0" borderId="53" xfId="59" applyFont="1" applyFill="1" applyBorder="1" applyAlignment="1" applyProtection="1">
      <alignment horizontal="left" vertical="center"/>
      <protection hidden="1"/>
    </xf>
    <xf numFmtId="2" fontId="5" fillId="33" borderId="11" xfId="59" applyNumberFormat="1" applyFont="1" applyFill="1" applyBorder="1" applyAlignment="1" applyProtection="1">
      <alignment horizontal="center" vertical="center"/>
      <protection hidden="1"/>
    </xf>
    <xf numFmtId="2" fontId="5" fillId="33" borderId="54" xfId="59" applyNumberFormat="1" applyFont="1" applyFill="1" applyBorder="1" applyAlignment="1" applyProtection="1">
      <alignment horizontal="center" vertical="center"/>
      <protection hidden="1"/>
    </xf>
    <xf numFmtId="2" fontId="4" fillId="33" borderId="19" xfId="59" applyNumberFormat="1" applyFont="1" applyFill="1" applyBorder="1" applyAlignment="1" applyProtection="1">
      <alignment horizontal="center" vertical="center"/>
      <protection hidden="1"/>
    </xf>
    <xf numFmtId="179" fontId="5" fillId="33" borderId="55" xfId="59" applyFont="1" applyFill="1" applyBorder="1" applyAlignment="1" applyProtection="1">
      <alignment horizontal="left" vertical="center"/>
      <protection hidden="1"/>
    </xf>
    <xf numFmtId="2" fontId="5" fillId="33" borderId="31" xfId="59" applyNumberFormat="1" applyFont="1" applyFill="1" applyBorder="1" applyAlignment="1" applyProtection="1">
      <alignment horizontal="center" vertical="center"/>
      <protection hidden="1"/>
    </xf>
    <xf numFmtId="0" fontId="4" fillId="33" borderId="17" xfId="52" applyNumberFormat="1" applyFont="1" applyFill="1" applyBorder="1" applyAlignment="1" applyProtection="1">
      <alignment vertical="center" wrapText="1"/>
      <protection hidden="1"/>
    </xf>
    <xf numFmtId="179" fontId="4" fillId="33" borderId="56" xfId="59" applyFont="1" applyFill="1" applyBorder="1" applyAlignment="1" applyProtection="1">
      <alignment vertical="center"/>
      <protection hidden="1"/>
    </xf>
    <xf numFmtId="179" fontId="5" fillId="33" borderId="48" xfId="59" applyFont="1" applyFill="1" applyBorder="1" applyAlignment="1" applyProtection="1">
      <alignment vertical="center"/>
      <protection hidden="1"/>
    </xf>
    <xf numFmtId="179" fontId="5" fillId="33" borderId="11" xfId="59" applyFont="1" applyFill="1" applyBorder="1" applyAlignment="1" applyProtection="1">
      <alignment vertical="center"/>
      <protection hidden="1"/>
    </xf>
    <xf numFmtId="179" fontId="4" fillId="33" borderId="31" xfId="59" applyFont="1" applyFill="1" applyBorder="1" applyAlignment="1" applyProtection="1">
      <alignment vertical="center"/>
      <protection hidden="1"/>
    </xf>
    <xf numFmtId="179" fontId="4" fillId="33" borderId="52" xfId="59" applyFont="1" applyFill="1" applyBorder="1" applyAlignment="1" applyProtection="1">
      <alignment vertical="center"/>
      <protection hidden="1"/>
    </xf>
    <xf numFmtId="192" fontId="5" fillId="33" borderId="34" xfId="52" applyNumberFormat="1" applyFont="1" applyFill="1" applyBorder="1" applyAlignment="1">
      <alignment vertical="center"/>
      <protection/>
    </xf>
    <xf numFmtId="179" fontId="4" fillId="0" borderId="24" xfId="59" applyFont="1" applyFill="1" applyBorder="1" applyAlignment="1" applyProtection="1">
      <alignment vertical="center"/>
      <protection hidden="1"/>
    </xf>
    <xf numFmtId="2" fontId="5" fillId="33" borderId="17" xfId="59" applyNumberFormat="1" applyFont="1" applyFill="1" applyBorder="1" applyAlignment="1" applyProtection="1">
      <alignment horizontal="center" vertical="center"/>
      <protection hidden="1"/>
    </xf>
    <xf numFmtId="2" fontId="4" fillId="33" borderId="17" xfId="59" applyNumberFormat="1" applyFont="1" applyFill="1" applyBorder="1" applyAlignment="1" applyProtection="1">
      <alignment horizontal="center" vertical="center"/>
      <protection hidden="1"/>
    </xf>
    <xf numFmtId="2" fontId="5" fillId="0" borderId="17" xfId="59" applyNumberFormat="1" applyFont="1" applyFill="1" applyBorder="1" applyAlignment="1" applyProtection="1">
      <alignment horizontal="center" vertical="center"/>
      <protection hidden="1"/>
    </xf>
    <xf numFmtId="2" fontId="4" fillId="0" borderId="17" xfId="59" applyNumberFormat="1" applyFont="1" applyFill="1" applyBorder="1" applyAlignment="1" applyProtection="1">
      <alignment horizontal="center" vertical="center"/>
      <protection hidden="1"/>
    </xf>
    <xf numFmtId="179" fontId="4" fillId="33" borderId="15" xfId="59" applyFont="1" applyFill="1" applyBorder="1" applyAlignment="1" applyProtection="1">
      <alignment horizontal="left" vertical="center"/>
      <protection hidden="1"/>
    </xf>
    <xf numFmtId="2" fontId="4" fillId="0" borderId="17" xfId="59" applyNumberFormat="1" applyFont="1" applyFill="1" applyBorder="1" applyAlignment="1" applyProtection="1">
      <alignment vertical="center"/>
      <protection hidden="1"/>
    </xf>
    <xf numFmtId="2" fontId="4" fillId="33" borderId="53" xfId="59" applyNumberFormat="1" applyFont="1" applyFill="1" applyBorder="1" applyAlignment="1" applyProtection="1">
      <alignment vertical="center"/>
      <protection hidden="1"/>
    </xf>
    <xf numFmtId="4" fontId="4" fillId="33" borderId="17" xfId="59" applyNumberFormat="1" applyFont="1" applyFill="1" applyBorder="1" applyAlignment="1" applyProtection="1">
      <alignment horizontal="center" vertical="center"/>
      <protection hidden="1"/>
    </xf>
    <xf numFmtId="4" fontId="5" fillId="0" borderId="17" xfId="59" applyNumberFormat="1" applyFont="1" applyFill="1" applyBorder="1" applyAlignment="1" applyProtection="1">
      <alignment horizontal="center" vertical="center"/>
      <protection hidden="1"/>
    </xf>
    <xf numFmtId="2" fontId="4" fillId="33" borderId="12" xfId="59" applyNumberFormat="1" applyFont="1" applyFill="1" applyBorder="1" applyAlignment="1" applyProtection="1">
      <alignment horizontal="center" vertical="center"/>
      <protection hidden="1"/>
    </xf>
    <xf numFmtId="2" fontId="4" fillId="33" borderId="24" xfId="59" applyNumberFormat="1" applyFont="1" applyFill="1" applyBorder="1" applyAlignment="1" applyProtection="1">
      <alignment horizontal="center" vertical="center"/>
      <protection hidden="1"/>
    </xf>
    <xf numFmtId="2" fontId="5" fillId="0" borderId="16" xfId="59" applyNumberFormat="1" applyFont="1" applyFill="1" applyBorder="1" applyAlignment="1" applyProtection="1">
      <alignment horizontal="center" vertical="center"/>
      <protection hidden="1"/>
    </xf>
    <xf numFmtId="2" fontId="5" fillId="33" borderId="24" xfId="59" applyNumberFormat="1" applyFont="1" applyFill="1" applyBorder="1" applyAlignment="1" applyProtection="1">
      <alignment horizontal="center" vertical="center"/>
      <protection hidden="1"/>
    </xf>
    <xf numFmtId="2" fontId="4" fillId="33" borderId="30" xfId="59" applyNumberFormat="1" applyFont="1" applyFill="1" applyBorder="1" applyAlignment="1" applyProtection="1">
      <alignment horizontal="center" vertical="center"/>
      <protection hidden="1"/>
    </xf>
    <xf numFmtId="179" fontId="5" fillId="33" borderId="37" xfId="59" applyFont="1" applyFill="1" applyBorder="1" applyAlignment="1" applyProtection="1">
      <alignment vertical="center"/>
      <protection hidden="1"/>
    </xf>
    <xf numFmtId="0" fontId="5" fillId="33" borderId="12" xfId="52" applyNumberFormat="1" applyFont="1" applyFill="1" applyBorder="1" applyAlignment="1" applyProtection="1">
      <alignment horizontal="left" vertical="center" wrapText="1"/>
      <protection hidden="1"/>
    </xf>
    <xf numFmtId="179" fontId="4" fillId="33" borderId="24" xfId="59" applyFont="1" applyFill="1" applyBorder="1" applyAlignment="1" applyProtection="1">
      <alignment horizontal="left" vertical="center"/>
      <protection hidden="1"/>
    </xf>
    <xf numFmtId="0" fontId="4" fillId="33" borderId="15" xfId="52" applyNumberFormat="1" applyFont="1" applyFill="1" applyBorder="1" applyAlignment="1" applyProtection="1">
      <alignment horizontal="left" vertical="center" wrapText="1"/>
      <protection hidden="1"/>
    </xf>
    <xf numFmtId="2" fontId="4" fillId="0" borderId="16" xfId="59" applyNumberFormat="1" applyFont="1" applyFill="1" applyBorder="1" applyAlignment="1" applyProtection="1">
      <alignment horizontal="center" vertical="center"/>
      <protection hidden="1"/>
    </xf>
    <xf numFmtId="179" fontId="5" fillId="33" borderId="17" xfId="59" applyFont="1" applyFill="1" applyBorder="1" applyAlignment="1" applyProtection="1">
      <alignment horizontal="left" vertical="center"/>
      <protection hidden="1"/>
    </xf>
    <xf numFmtId="179" fontId="4" fillId="33" borderId="17" xfId="59" applyFont="1" applyFill="1" applyBorder="1" applyAlignment="1" applyProtection="1">
      <alignment horizontal="left" vertical="center"/>
      <protection hidden="1"/>
    </xf>
    <xf numFmtId="0" fontId="4" fillId="33" borderId="15" xfId="52" applyNumberFormat="1" applyFont="1" applyFill="1" applyBorder="1" applyAlignment="1" applyProtection="1">
      <alignment horizontal="left" vertical="center" wrapText="1"/>
      <protection hidden="1"/>
    </xf>
    <xf numFmtId="2" fontId="4" fillId="33" borderId="31" xfId="59" applyNumberFormat="1" applyFont="1" applyFill="1" applyBorder="1" applyAlignment="1" applyProtection="1">
      <alignment vertical="center"/>
      <protection hidden="1"/>
    </xf>
    <xf numFmtId="2" fontId="4" fillId="0" borderId="23" xfId="59" applyNumberFormat="1" applyFont="1" applyFill="1" applyBorder="1" applyAlignment="1" applyProtection="1">
      <alignment horizontal="center" vertical="center"/>
      <protection hidden="1"/>
    </xf>
    <xf numFmtId="2" fontId="4" fillId="0" borderId="24" xfId="59" applyNumberFormat="1" applyFont="1" applyFill="1" applyBorder="1" applyAlignment="1" applyProtection="1">
      <alignment horizontal="center" vertical="center"/>
      <protection hidden="1"/>
    </xf>
    <xf numFmtId="2" fontId="4" fillId="0" borderId="51" xfId="59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179" fontId="5" fillId="33" borderId="24" xfId="59" applyFont="1" applyFill="1" applyBorder="1" applyAlignment="1" applyProtection="1">
      <alignment horizontal="left" vertical="center"/>
      <protection hidden="1"/>
    </xf>
    <xf numFmtId="179" fontId="5" fillId="33" borderId="17" xfId="59" applyFont="1" applyFill="1" applyBorder="1" applyAlignment="1" applyProtection="1">
      <alignment horizontal="left" vertical="center"/>
      <protection hidden="1"/>
    </xf>
    <xf numFmtId="179" fontId="5" fillId="33" borderId="18" xfId="59" applyFont="1" applyFill="1" applyBorder="1" applyAlignment="1" applyProtection="1">
      <alignment horizontal="left" vertical="center"/>
      <protection hidden="1"/>
    </xf>
    <xf numFmtId="0" fontId="5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24" xfId="52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52" applyFont="1" applyFill="1" applyAlignment="1">
      <alignment horizontal="right" vertical="center"/>
      <protection/>
    </xf>
    <xf numFmtId="0" fontId="1" fillId="0" borderId="0" xfId="52" applyFont="1" applyFill="1" applyAlignment="1">
      <alignment horizontal="right" vertical="center"/>
      <protection/>
    </xf>
    <xf numFmtId="0" fontId="3" fillId="33" borderId="0" xfId="52" applyFont="1" applyFill="1" applyAlignment="1">
      <alignment horizontal="center" vertical="center"/>
      <protection/>
    </xf>
    <xf numFmtId="0" fontId="3" fillId="33" borderId="0" xfId="52" applyFont="1" applyFill="1" applyAlignment="1">
      <alignment horizontal="center" vertical="center" wrapText="1"/>
      <protection/>
    </xf>
    <xf numFmtId="0" fontId="5" fillId="33" borderId="4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57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58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59" xfId="52" applyNumberFormat="1" applyFont="1" applyFill="1" applyBorder="1" applyAlignment="1" applyProtection="1">
      <alignment horizontal="left" vertical="center" wrapText="1"/>
      <protection hidden="1"/>
    </xf>
    <xf numFmtId="179" fontId="4" fillId="33" borderId="24" xfId="59" applyFont="1" applyFill="1" applyBorder="1" applyAlignment="1" applyProtection="1">
      <alignment horizontal="left" vertical="center"/>
      <protection hidden="1"/>
    </xf>
    <xf numFmtId="179" fontId="4" fillId="33" borderId="17" xfId="59" applyFont="1" applyFill="1" applyBorder="1" applyAlignment="1" applyProtection="1">
      <alignment horizontal="left" vertical="center"/>
      <protection hidden="1"/>
    </xf>
    <xf numFmtId="179" fontId="4" fillId="33" borderId="18" xfId="59" applyFont="1" applyFill="1" applyBorder="1" applyAlignment="1" applyProtection="1">
      <alignment horizontal="left" vertical="center"/>
      <protection hidden="1"/>
    </xf>
    <xf numFmtId="0" fontId="4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24" xfId="52" applyNumberFormat="1" applyFont="1" applyFill="1" applyBorder="1" applyAlignment="1" applyProtection="1">
      <alignment horizontal="left" vertical="center" wrapText="1"/>
      <protection hidden="1"/>
    </xf>
    <xf numFmtId="49" fontId="5" fillId="33" borderId="12" xfId="52" applyNumberFormat="1" applyFont="1" applyFill="1" applyBorder="1" applyAlignment="1" applyProtection="1">
      <alignment horizontal="center" vertical="center"/>
      <protection hidden="1"/>
    </xf>
    <xf numFmtId="49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46" xfId="52" applyNumberFormat="1" applyFont="1" applyFill="1" applyBorder="1" applyAlignment="1" applyProtection="1">
      <alignment horizontal="left" vertical="center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24" xfId="52" applyNumberFormat="1" applyFont="1" applyFill="1" applyBorder="1" applyAlignment="1" applyProtection="1">
      <alignment horizontal="left" vertical="center" wrapText="1"/>
      <protection hidden="1"/>
    </xf>
    <xf numFmtId="49" fontId="9" fillId="0" borderId="12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0" fontId="5" fillId="33" borderId="49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28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48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60" xfId="52" applyNumberFormat="1" applyFont="1" applyFill="1" applyBorder="1" applyAlignment="1" applyProtection="1">
      <alignment horizontal="left" vertical="center"/>
      <protection hidden="1"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24" xfId="52" applyNumberFormat="1" applyFont="1" applyFill="1" applyBorder="1" applyAlignment="1" applyProtection="1">
      <alignment horizontal="left" vertical="center" wrapText="1"/>
      <protection hidden="1"/>
    </xf>
    <xf numFmtId="2" fontId="5" fillId="0" borderId="17" xfId="59" applyNumberFormat="1" applyFont="1" applyFill="1" applyBorder="1" applyAlignment="1" applyProtection="1">
      <alignment vertical="center"/>
      <protection hidden="1"/>
    </xf>
    <xf numFmtId="179" fontId="4" fillId="0" borderId="16" xfId="59" applyFont="1" applyFill="1" applyBorder="1" applyAlignment="1" applyProtection="1">
      <alignment vertical="center" wrapText="1"/>
      <protection hidden="1"/>
    </xf>
    <xf numFmtId="179" fontId="4" fillId="0" borderId="13" xfId="59" applyFont="1" applyFill="1" applyBorder="1" applyAlignment="1" applyProtection="1">
      <alignment vertical="center" wrapText="1"/>
      <protection hidden="1"/>
    </xf>
    <xf numFmtId="192" fontId="4" fillId="0" borderId="54" xfId="52" applyNumberFormat="1" applyFont="1" applyFill="1" applyBorder="1" applyAlignment="1" applyProtection="1">
      <alignment vertical="center"/>
      <protection hidden="1"/>
    </xf>
    <xf numFmtId="192" fontId="4" fillId="0" borderId="0" xfId="52" applyNumberFormat="1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tabSelected="1" view="pageBreakPreview" zoomScaleSheetLayoutView="100" zoomScalePageLayoutView="0" workbookViewId="0" topLeftCell="A2">
      <selection activeCell="A87" sqref="A87:C87"/>
    </sheetView>
  </sheetViews>
  <sheetFormatPr defaultColWidth="9.00390625" defaultRowHeight="12.75"/>
  <cols>
    <col min="1" max="1" width="2.25390625" style="1" customWidth="1"/>
    <col min="2" max="2" width="25.00390625" style="2" customWidth="1"/>
    <col min="3" max="3" width="59.375" style="1" customWidth="1"/>
    <col min="4" max="4" width="18.25390625" style="1" customWidth="1"/>
    <col min="5" max="5" width="16.00390625" style="1" customWidth="1"/>
    <col min="6" max="6" width="16.75390625" style="1" customWidth="1"/>
    <col min="7" max="7" width="11.25390625" style="1" hidden="1" customWidth="1"/>
    <col min="8" max="8" width="12.75390625" style="1" hidden="1" customWidth="1"/>
    <col min="9" max="9" width="13.375" style="1" hidden="1" customWidth="1"/>
    <col min="10" max="10" width="13.00390625" style="1" hidden="1" customWidth="1"/>
    <col min="11" max="11" width="12.25390625" style="1" customWidth="1"/>
    <col min="12" max="12" width="10.375" style="1" customWidth="1"/>
    <col min="13" max="13" width="8.125" style="1" customWidth="1"/>
    <col min="14" max="16384" width="9.125" style="1" customWidth="1"/>
  </cols>
  <sheetData>
    <row r="1" ht="12.75" hidden="1"/>
    <row r="2" spans="3:10" ht="15.75" customHeight="1">
      <c r="C2" s="200" t="s">
        <v>76</v>
      </c>
      <c r="D2" s="200"/>
      <c r="E2" s="200"/>
      <c r="F2" s="200"/>
      <c r="G2" s="200"/>
      <c r="H2" s="200"/>
      <c r="I2" s="200"/>
      <c r="J2" s="200"/>
    </row>
    <row r="3" spans="2:10" ht="15.75" customHeight="1">
      <c r="B3" s="3" t="s">
        <v>21</v>
      </c>
      <c r="C3" s="200" t="s">
        <v>64</v>
      </c>
      <c r="D3" s="200"/>
      <c r="E3" s="200"/>
      <c r="F3" s="200"/>
      <c r="G3" s="200"/>
      <c r="H3" s="200"/>
      <c r="I3" s="200"/>
      <c r="J3" s="200"/>
    </row>
    <row r="4" spans="2:10" ht="15.75" customHeight="1">
      <c r="B4" s="73"/>
      <c r="C4" s="201" t="s">
        <v>133</v>
      </c>
      <c r="D4" s="201"/>
      <c r="E4" s="201"/>
      <c r="F4" s="201"/>
      <c r="G4" s="201"/>
      <c r="H4" s="201"/>
      <c r="I4" s="201"/>
      <c r="J4" s="201"/>
    </row>
    <row r="6" spans="1:4" ht="15.75">
      <c r="A6" s="202" t="s">
        <v>27</v>
      </c>
      <c r="B6" s="202"/>
      <c r="C6" s="202"/>
      <c r="D6" s="202"/>
    </row>
    <row r="7" spans="1:4" ht="15.75" customHeight="1">
      <c r="A7" s="203" t="s">
        <v>15</v>
      </c>
      <c r="B7" s="203"/>
      <c r="C7" s="203"/>
      <c r="D7" s="203"/>
    </row>
    <row r="8" spans="1:4" ht="29.25" customHeight="1">
      <c r="A8" s="203" t="s">
        <v>101</v>
      </c>
      <c r="B8" s="203"/>
      <c r="C8" s="203"/>
      <c r="D8" s="203"/>
    </row>
    <row r="9" spans="4:10" ht="13.5" thickBot="1">
      <c r="D9" s="4"/>
      <c r="J9" s="4" t="s">
        <v>17</v>
      </c>
    </row>
    <row r="10" spans="1:10" ht="43.5" customHeight="1" thickBot="1">
      <c r="A10" s="204" t="s">
        <v>14</v>
      </c>
      <c r="B10" s="205"/>
      <c r="C10" s="5" t="s">
        <v>11</v>
      </c>
      <c r="D10" s="93" t="s">
        <v>63</v>
      </c>
      <c r="E10" s="93" t="s">
        <v>75</v>
      </c>
      <c r="F10" s="101" t="s">
        <v>102</v>
      </c>
      <c r="G10" s="33" t="s">
        <v>0</v>
      </c>
      <c r="H10" s="34" t="s">
        <v>1</v>
      </c>
      <c r="I10" s="33" t="s">
        <v>2</v>
      </c>
      <c r="J10" s="32" t="s">
        <v>9</v>
      </c>
    </row>
    <row r="11" spans="1:12" ht="25.5" customHeight="1">
      <c r="A11" s="206" t="s">
        <v>18</v>
      </c>
      <c r="B11" s="206"/>
      <c r="C11" s="207"/>
      <c r="D11" s="180">
        <f>D16+D24+D34+D37+D54+D58+D48</f>
        <v>1416576.0899999999</v>
      </c>
      <c r="E11" s="180">
        <f>E16+E24+E34+E37+E54+E48</f>
        <v>1462109.35</v>
      </c>
      <c r="F11" s="180">
        <f>F16+F24+F34+F37+F54+F48</f>
        <v>1500082.0699999998</v>
      </c>
      <c r="G11" s="159"/>
      <c r="H11" s="110"/>
      <c r="I11" s="109"/>
      <c r="J11" s="111" t="e">
        <f>J16+#REF!+J36+J47+J53+#REF!+#REF!+J42</f>
        <v>#REF!</v>
      </c>
      <c r="K11" s="6"/>
      <c r="L11" s="6"/>
    </row>
    <row r="12" spans="1:12" s="127" customFormat="1" ht="25.5" customHeight="1" hidden="1">
      <c r="A12" s="124"/>
      <c r="B12" s="125" t="s">
        <v>89</v>
      </c>
      <c r="C12" s="147" t="s">
        <v>86</v>
      </c>
      <c r="D12" s="51">
        <v>0</v>
      </c>
      <c r="E12" s="63"/>
      <c r="F12" s="63"/>
      <c r="G12" s="46"/>
      <c r="H12" s="42"/>
      <c r="I12" s="41"/>
      <c r="J12" s="35"/>
      <c r="K12" s="126"/>
      <c r="L12" s="126"/>
    </row>
    <row r="13" spans="1:12" s="123" customFormat="1" ht="36" customHeight="1" hidden="1">
      <c r="A13" s="118"/>
      <c r="B13" s="119" t="s">
        <v>90</v>
      </c>
      <c r="C13" s="148" t="s">
        <v>91</v>
      </c>
      <c r="D13" s="51">
        <f>D14</f>
        <v>0</v>
      </c>
      <c r="E13" s="63"/>
      <c r="F13" s="63"/>
      <c r="G13" s="146"/>
      <c r="H13" s="120"/>
      <c r="I13" s="114"/>
      <c r="J13" s="121"/>
      <c r="K13" s="122"/>
      <c r="L13" s="122"/>
    </row>
    <row r="14" spans="1:12" s="123" customFormat="1" ht="64.5" customHeight="1" hidden="1">
      <c r="A14" s="118"/>
      <c r="B14" s="119" t="s">
        <v>92</v>
      </c>
      <c r="C14" s="148" t="s">
        <v>93</v>
      </c>
      <c r="D14" s="160">
        <f>D15</f>
        <v>0</v>
      </c>
      <c r="E14" s="63"/>
      <c r="F14" s="63"/>
      <c r="G14" s="146"/>
      <c r="H14" s="120"/>
      <c r="I14" s="114"/>
      <c r="J14" s="121"/>
      <c r="K14" s="122"/>
      <c r="L14" s="122"/>
    </row>
    <row r="15" spans="1:12" ht="78" customHeight="1" hidden="1">
      <c r="A15" s="113"/>
      <c r="B15" s="113" t="s">
        <v>87</v>
      </c>
      <c r="C15" s="149" t="s">
        <v>88</v>
      </c>
      <c r="D15" s="160">
        <v>0</v>
      </c>
      <c r="E15" s="66"/>
      <c r="F15" s="66"/>
      <c r="G15" s="163"/>
      <c r="H15" s="115"/>
      <c r="I15" s="116"/>
      <c r="J15" s="117"/>
      <c r="K15" s="6"/>
      <c r="L15" s="6"/>
    </row>
    <row r="16" spans="1:12" ht="25.5" customHeight="1">
      <c r="A16" s="197" t="s">
        <v>19</v>
      </c>
      <c r="B16" s="198"/>
      <c r="C16" s="198"/>
      <c r="D16" s="161">
        <f aca="true" t="shared" si="0" ref="D16:F17">D17</f>
        <v>312000</v>
      </c>
      <c r="E16" s="161">
        <f t="shared" si="0"/>
        <v>322000</v>
      </c>
      <c r="F16" s="161">
        <f t="shared" si="0"/>
        <v>330000</v>
      </c>
      <c r="G16" s="46"/>
      <c r="H16" s="42"/>
      <c r="I16" s="41"/>
      <c r="J16" s="35" t="e">
        <f>J17</f>
        <v>#REF!</v>
      </c>
      <c r="K16" s="6"/>
      <c r="L16" s="6"/>
    </row>
    <row r="17" spans="1:12" ht="28.5" customHeight="1">
      <c r="A17" s="197" t="s">
        <v>52</v>
      </c>
      <c r="B17" s="198"/>
      <c r="C17" s="199"/>
      <c r="D17" s="63">
        <f t="shared" si="0"/>
        <v>312000</v>
      </c>
      <c r="E17" s="63">
        <f t="shared" si="0"/>
        <v>322000</v>
      </c>
      <c r="F17" s="102">
        <f t="shared" si="0"/>
        <v>330000</v>
      </c>
      <c r="G17" s="46"/>
      <c r="H17" s="42"/>
      <c r="I17" s="41"/>
      <c r="J17" s="35" t="e">
        <f>J18+J19</f>
        <v>#REF!</v>
      </c>
      <c r="K17" s="6"/>
      <c r="L17" s="6"/>
    </row>
    <row r="18" spans="1:12" ht="63.75" customHeight="1">
      <c r="A18" s="8"/>
      <c r="B18" s="9" t="s">
        <v>48</v>
      </c>
      <c r="C18" s="158" t="s">
        <v>53</v>
      </c>
      <c r="D18" s="50">
        <v>312000</v>
      </c>
      <c r="E18" s="44">
        <v>322000</v>
      </c>
      <c r="F18" s="97">
        <v>330000</v>
      </c>
      <c r="G18" s="50"/>
      <c r="H18" s="44"/>
      <c r="I18" s="45"/>
      <c r="J18" s="36">
        <v>0</v>
      </c>
      <c r="K18" s="6"/>
      <c r="L18" s="6"/>
    </row>
    <row r="19" spans="1:12" ht="53.25" customHeight="1" hidden="1">
      <c r="A19" s="211" t="s">
        <v>49</v>
      </c>
      <c r="B19" s="212"/>
      <c r="C19" s="213"/>
      <c r="D19" s="162">
        <v>0</v>
      </c>
      <c r="E19" s="208"/>
      <c r="F19" s="209"/>
      <c r="G19" s="209"/>
      <c r="H19" s="209"/>
      <c r="I19" s="210"/>
      <c r="J19" s="36" t="e">
        <f>#REF!</f>
        <v>#REF!</v>
      </c>
      <c r="K19" s="6"/>
      <c r="L19" s="6"/>
    </row>
    <row r="20" spans="1:12" ht="60" customHeight="1" hidden="1">
      <c r="A20" s="197" t="s">
        <v>12</v>
      </c>
      <c r="B20" s="198"/>
      <c r="C20" s="199"/>
      <c r="D20" s="63">
        <f>D21</f>
        <v>0</v>
      </c>
      <c r="E20" s="194"/>
      <c r="F20" s="195"/>
      <c r="G20" s="195"/>
      <c r="H20" s="195"/>
      <c r="I20" s="196"/>
      <c r="J20" s="35">
        <f>J21</f>
        <v>0</v>
      </c>
      <c r="K20" s="6"/>
      <c r="L20" s="6">
        <f>K20-D20</f>
        <v>0</v>
      </c>
    </row>
    <row r="21" spans="1:12" ht="67.5" customHeight="1" hidden="1">
      <c r="A21" s="8"/>
      <c r="B21" s="9" t="s">
        <v>3</v>
      </c>
      <c r="C21" s="11" t="s">
        <v>4</v>
      </c>
      <c r="D21" s="66">
        <v>0</v>
      </c>
      <c r="E21" s="54"/>
      <c r="F21" s="43"/>
      <c r="G21" s="44"/>
      <c r="H21" s="44"/>
      <c r="I21" s="45"/>
      <c r="J21" s="36">
        <v>0</v>
      </c>
      <c r="K21" s="6"/>
      <c r="L21" s="6">
        <f>K21-D21</f>
        <v>0</v>
      </c>
    </row>
    <row r="22" spans="1:12" ht="32.25" customHeight="1" hidden="1">
      <c r="A22" s="197" t="s">
        <v>5</v>
      </c>
      <c r="B22" s="198"/>
      <c r="C22" s="199"/>
      <c r="D22" s="63">
        <f>D23</f>
        <v>0</v>
      </c>
      <c r="E22" s="194"/>
      <c r="F22" s="195"/>
      <c r="G22" s="195"/>
      <c r="H22" s="195"/>
      <c r="I22" s="196"/>
      <c r="J22" s="35">
        <f>J23</f>
        <v>0</v>
      </c>
      <c r="K22" s="6"/>
      <c r="L22" s="6">
        <f>K22-D22</f>
        <v>0</v>
      </c>
    </row>
    <row r="23" spans="1:12" ht="42.75" customHeight="1" hidden="1">
      <c r="A23" s="8"/>
      <c r="B23" s="9" t="s">
        <v>6</v>
      </c>
      <c r="C23" s="11" t="s">
        <v>7</v>
      </c>
      <c r="D23" s="66">
        <v>0</v>
      </c>
      <c r="E23" s="54"/>
      <c r="F23" s="43"/>
      <c r="G23" s="44"/>
      <c r="H23" s="44"/>
      <c r="I23" s="45"/>
      <c r="J23" s="36">
        <v>0</v>
      </c>
      <c r="K23" s="6"/>
      <c r="L23" s="6">
        <f>K23-D23</f>
        <v>0</v>
      </c>
    </row>
    <row r="24" spans="1:12" ht="25.5" customHeight="1">
      <c r="A24" s="197" t="s">
        <v>28</v>
      </c>
      <c r="B24" s="198"/>
      <c r="C24" s="199"/>
      <c r="D24" s="63">
        <f>D25</f>
        <v>244947.49</v>
      </c>
      <c r="E24" s="166">
        <f>E25</f>
        <v>278480.74999999994</v>
      </c>
      <c r="F24" s="177">
        <f>F25</f>
        <v>299453.47</v>
      </c>
      <c r="G24" s="42"/>
      <c r="H24" s="41"/>
      <c r="I24" s="46"/>
      <c r="J24" s="35" t="e">
        <f>#REF!</f>
        <v>#REF!</v>
      </c>
      <c r="K24" s="74"/>
      <c r="L24" s="6"/>
    </row>
    <row r="25" spans="1:12" s="14" customFormat="1" ht="27" customHeight="1">
      <c r="A25" s="214" t="s">
        <v>77</v>
      </c>
      <c r="B25" s="215"/>
      <c r="C25" s="12" t="s">
        <v>29</v>
      </c>
      <c r="D25" s="63">
        <f>D26+D27+D28+D29</f>
        <v>244947.49</v>
      </c>
      <c r="E25" s="178">
        <f>E26+E27+E28+E29+E30+E31+E32+E33</f>
        <v>278480.74999999994</v>
      </c>
      <c r="F25" s="178">
        <f>F26+F27+F28+F29+F30+F31+F32+F33</f>
        <v>299453.47</v>
      </c>
      <c r="G25" s="47"/>
      <c r="H25" s="47"/>
      <c r="I25" s="48"/>
      <c r="J25" s="35"/>
      <c r="K25" s="164"/>
      <c r="L25" s="13"/>
    </row>
    <row r="26" spans="1:12" ht="51">
      <c r="A26" s="15"/>
      <c r="B26" s="9" t="s">
        <v>117</v>
      </c>
      <c r="C26" s="16" t="s">
        <v>54</v>
      </c>
      <c r="D26" s="66">
        <v>88824.36</v>
      </c>
      <c r="E26" s="167">
        <v>93772.02</v>
      </c>
      <c r="F26" s="169">
        <v>94884.75</v>
      </c>
      <c r="G26" s="47"/>
      <c r="H26" s="47"/>
      <c r="I26" s="47"/>
      <c r="J26" s="7"/>
      <c r="K26" s="74"/>
      <c r="L26" s="6"/>
    </row>
    <row r="27" spans="1:12" ht="63.75">
      <c r="A27" s="15"/>
      <c r="B27" s="17" t="s">
        <v>125</v>
      </c>
      <c r="C27" s="16" t="s">
        <v>34</v>
      </c>
      <c r="D27" s="66">
        <v>622.36</v>
      </c>
      <c r="E27" s="167">
        <v>619.16</v>
      </c>
      <c r="F27" s="169">
        <v>607.41</v>
      </c>
      <c r="G27" s="47"/>
      <c r="H27" s="47"/>
      <c r="I27" s="47"/>
      <c r="J27" s="7"/>
      <c r="K27" s="74"/>
      <c r="L27" s="6"/>
    </row>
    <row r="28" spans="1:12" ht="50.25" customHeight="1">
      <c r="A28" s="15"/>
      <c r="B28" s="17" t="s">
        <v>126</v>
      </c>
      <c r="C28" s="16" t="s">
        <v>55</v>
      </c>
      <c r="D28" s="66">
        <v>172017.84</v>
      </c>
      <c r="E28" s="167">
        <v>181825.06</v>
      </c>
      <c r="F28" s="190">
        <v>184050.44</v>
      </c>
      <c r="G28" s="47"/>
      <c r="H28" s="47"/>
      <c r="I28" s="47"/>
      <c r="J28" s="7"/>
      <c r="K28" s="74"/>
      <c r="L28" s="6"/>
    </row>
    <row r="29" spans="1:12" ht="51">
      <c r="A29" s="15"/>
      <c r="B29" s="18" t="s">
        <v>127</v>
      </c>
      <c r="C29" s="16" t="s">
        <v>56</v>
      </c>
      <c r="D29" s="69">
        <v>-16517.07</v>
      </c>
      <c r="E29" s="179">
        <v>-17443.65</v>
      </c>
      <c r="F29" s="191">
        <v>-17182.3</v>
      </c>
      <c r="G29" s="50"/>
      <c r="H29" s="44"/>
      <c r="I29" s="43"/>
      <c r="J29" s="10"/>
      <c r="K29" s="74"/>
      <c r="L29" s="6"/>
    </row>
    <row r="30" spans="1:12" ht="63.75">
      <c r="A30" s="181"/>
      <c r="B30" s="17" t="s">
        <v>121</v>
      </c>
      <c r="C30" s="183" t="s">
        <v>116</v>
      </c>
      <c r="D30" s="188">
        <v>0</v>
      </c>
      <c r="E30" s="179">
        <v>7141.69</v>
      </c>
      <c r="F30" s="189">
        <v>13415.05</v>
      </c>
      <c r="G30" s="128"/>
      <c r="H30" s="128"/>
      <c r="I30" s="182"/>
      <c r="J30" s="10"/>
      <c r="K30" s="74"/>
      <c r="L30" s="6"/>
    </row>
    <row r="31" spans="1:12" ht="76.5">
      <c r="A31" s="181"/>
      <c r="B31" s="17" t="s">
        <v>122</v>
      </c>
      <c r="C31" s="187" t="s">
        <v>118</v>
      </c>
      <c r="D31" s="188">
        <v>0</v>
      </c>
      <c r="E31" s="179">
        <v>47.16</v>
      </c>
      <c r="F31" s="189">
        <v>85.88</v>
      </c>
      <c r="G31" s="128"/>
      <c r="H31" s="128"/>
      <c r="I31" s="182"/>
      <c r="J31" s="10"/>
      <c r="K31" s="74"/>
      <c r="L31" s="6"/>
    </row>
    <row r="32" spans="1:12" ht="63.75">
      <c r="A32" s="181"/>
      <c r="B32" s="17" t="s">
        <v>123</v>
      </c>
      <c r="C32" s="187" t="s">
        <v>119</v>
      </c>
      <c r="D32" s="188">
        <v>0</v>
      </c>
      <c r="E32" s="179">
        <v>13847.82</v>
      </c>
      <c r="F32" s="189">
        <v>26021.52</v>
      </c>
      <c r="G32" s="128"/>
      <c r="H32" s="128"/>
      <c r="I32" s="182"/>
      <c r="J32" s="10"/>
      <c r="K32" s="74"/>
      <c r="L32" s="6"/>
    </row>
    <row r="33" spans="1:12" ht="63.75">
      <c r="A33" s="181"/>
      <c r="B33" s="17" t="s">
        <v>124</v>
      </c>
      <c r="C33" s="187" t="s">
        <v>120</v>
      </c>
      <c r="D33" s="188">
        <v>0</v>
      </c>
      <c r="E33" s="179">
        <v>-1328.51</v>
      </c>
      <c r="F33" s="189">
        <v>-2429.28</v>
      </c>
      <c r="G33" s="128"/>
      <c r="H33" s="128"/>
      <c r="I33" s="182"/>
      <c r="J33" s="10"/>
      <c r="K33" s="74"/>
      <c r="L33" s="6"/>
    </row>
    <row r="34" spans="1:12" ht="21" customHeight="1">
      <c r="A34" s="197" t="s">
        <v>78</v>
      </c>
      <c r="B34" s="198"/>
      <c r="C34" s="199"/>
      <c r="D34" s="68">
        <f aca="true" t="shared" si="1" ref="D34:F35">D35</f>
        <v>32000</v>
      </c>
      <c r="E34" s="63">
        <f t="shared" si="1"/>
        <v>32000</v>
      </c>
      <c r="F34" s="99">
        <f t="shared" si="1"/>
        <v>40000</v>
      </c>
      <c r="G34" s="46"/>
      <c r="H34" s="41"/>
      <c r="I34" s="51"/>
      <c r="J34" s="7">
        <f>J35</f>
        <v>1.5</v>
      </c>
      <c r="K34" s="74"/>
      <c r="L34" s="6"/>
    </row>
    <row r="35" spans="1:12" ht="22.5" customHeight="1">
      <c r="A35" s="197" t="s">
        <v>79</v>
      </c>
      <c r="B35" s="198"/>
      <c r="C35" s="199"/>
      <c r="D35" s="63">
        <f t="shared" si="1"/>
        <v>32000</v>
      </c>
      <c r="E35" s="185">
        <f t="shared" si="1"/>
        <v>32000</v>
      </c>
      <c r="F35" s="105">
        <f t="shared" si="1"/>
        <v>40000</v>
      </c>
      <c r="G35" s="52"/>
      <c r="H35" s="53"/>
      <c r="I35" s="54"/>
      <c r="J35" s="10">
        <v>1.5</v>
      </c>
      <c r="K35" s="74"/>
      <c r="L35" s="6"/>
    </row>
    <row r="36" spans="1:12" ht="25.5" customHeight="1">
      <c r="A36" s="19"/>
      <c r="B36" s="9" t="s">
        <v>65</v>
      </c>
      <c r="C36" s="11" t="s">
        <v>8</v>
      </c>
      <c r="D36" s="66">
        <v>32000</v>
      </c>
      <c r="E36" s="66">
        <v>32000</v>
      </c>
      <c r="F36" s="106">
        <v>40000</v>
      </c>
      <c r="G36" s="46"/>
      <c r="H36" s="41"/>
      <c r="I36" s="51"/>
      <c r="J36" s="7" t="e">
        <f>J37+J39</f>
        <v>#REF!</v>
      </c>
      <c r="K36" s="74"/>
      <c r="L36" s="6"/>
    </row>
    <row r="37" spans="1:12" ht="18.75" customHeight="1">
      <c r="A37" s="197" t="s">
        <v>80</v>
      </c>
      <c r="B37" s="198"/>
      <c r="C37" s="199"/>
      <c r="D37" s="63">
        <f>D38+D40</f>
        <v>95000</v>
      </c>
      <c r="E37" s="63">
        <f>E38+E40</f>
        <v>97000</v>
      </c>
      <c r="F37" s="99">
        <f>F38+F40</f>
        <v>98000</v>
      </c>
      <c r="G37" s="46"/>
      <c r="H37" s="41"/>
      <c r="I37" s="51"/>
      <c r="J37" s="7" t="e">
        <f>J38</f>
        <v>#REF!</v>
      </c>
      <c r="K37" s="74"/>
      <c r="L37" s="6"/>
    </row>
    <row r="38" spans="1:12" ht="25.5" customHeight="1">
      <c r="A38" s="197" t="s">
        <v>81</v>
      </c>
      <c r="B38" s="198"/>
      <c r="C38" s="199"/>
      <c r="D38" s="63">
        <f>D39</f>
        <v>18000</v>
      </c>
      <c r="E38" s="63">
        <f>E39</f>
        <v>20000</v>
      </c>
      <c r="F38" s="99">
        <f>F39</f>
        <v>21000</v>
      </c>
      <c r="G38" s="41"/>
      <c r="H38" s="41"/>
      <c r="I38" s="51"/>
      <c r="J38" s="7" t="e">
        <f>#REF!</f>
        <v>#REF!</v>
      </c>
      <c r="K38" s="74"/>
      <c r="L38" s="6"/>
    </row>
    <row r="39" spans="1:12" ht="36.75" customHeight="1">
      <c r="A39" s="19"/>
      <c r="B39" s="9" t="s">
        <v>58</v>
      </c>
      <c r="C39" s="20" t="s">
        <v>47</v>
      </c>
      <c r="D39" s="66">
        <f>18000</f>
        <v>18000</v>
      </c>
      <c r="E39" s="186">
        <v>20000</v>
      </c>
      <c r="F39" s="107">
        <v>21000</v>
      </c>
      <c r="G39" s="53"/>
      <c r="H39" s="53"/>
      <c r="I39" s="54"/>
      <c r="J39" s="7">
        <f>J40</f>
        <v>15</v>
      </c>
      <c r="K39" s="74"/>
      <c r="L39" s="6"/>
    </row>
    <row r="40" spans="1:12" ht="28.5" customHeight="1">
      <c r="A40" s="197" t="s">
        <v>84</v>
      </c>
      <c r="B40" s="198"/>
      <c r="C40" s="199"/>
      <c r="D40" s="63">
        <f>D41+D47</f>
        <v>77000</v>
      </c>
      <c r="E40" s="63">
        <f>E41+E46</f>
        <v>77000</v>
      </c>
      <c r="F40" s="99">
        <f>F41+F46</f>
        <v>77000</v>
      </c>
      <c r="G40" s="41"/>
      <c r="H40" s="41"/>
      <c r="I40" s="51"/>
      <c r="J40" s="7">
        <f>J41</f>
        <v>15</v>
      </c>
      <c r="K40" s="74"/>
      <c r="L40" s="6"/>
    </row>
    <row r="41" spans="1:12" ht="28.5" customHeight="1">
      <c r="A41" s="197" t="s">
        <v>85</v>
      </c>
      <c r="B41" s="198"/>
      <c r="C41" s="199"/>
      <c r="D41" s="63">
        <f>D45</f>
        <v>3000</v>
      </c>
      <c r="E41" s="49">
        <f>E45</f>
        <v>3000</v>
      </c>
      <c r="F41" s="98">
        <f>F45</f>
        <v>3000</v>
      </c>
      <c r="G41" s="53"/>
      <c r="H41" s="50"/>
      <c r="I41" s="43"/>
      <c r="J41" s="10">
        <v>15</v>
      </c>
      <c r="K41" s="74"/>
      <c r="L41" s="6"/>
    </row>
    <row r="42" spans="1:12" ht="31.5" customHeight="1" hidden="1">
      <c r="A42" s="8"/>
      <c r="B42" s="9" t="s">
        <v>20</v>
      </c>
      <c r="C42" s="11" t="s">
        <v>25</v>
      </c>
      <c r="D42" s="66">
        <v>23</v>
      </c>
      <c r="E42" s="54"/>
      <c r="F42" s="43"/>
      <c r="G42" s="44"/>
      <c r="H42" s="44"/>
      <c r="I42" s="43"/>
      <c r="J42" s="7">
        <f>J43</f>
        <v>1</v>
      </c>
      <c r="K42" s="6"/>
      <c r="L42" s="6">
        <f>K42-D43</f>
        <v>0</v>
      </c>
    </row>
    <row r="43" spans="1:12" ht="0.75" customHeight="1">
      <c r="A43" s="197" t="s">
        <v>24</v>
      </c>
      <c r="B43" s="198"/>
      <c r="C43" s="199"/>
      <c r="D43" s="63"/>
      <c r="E43" s="194"/>
      <c r="F43" s="195"/>
      <c r="G43" s="195"/>
      <c r="H43" s="195"/>
      <c r="I43" s="195"/>
      <c r="J43" s="7">
        <f>J44</f>
        <v>1</v>
      </c>
      <c r="K43" s="6"/>
      <c r="L43" s="6"/>
    </row>
    <row r="44" spans="1:13" ht="12.75" customHeight="1" hidden="1">
      <c r="A44" s="197" t="s">
        <v>26</v>
      </c>
      <c r="B44" s="198"/>
      <c r="C44" s="199"/>
      <c r="D44" s="63">
        <f>D47</f>
        <v>74000</v>
      </c>
      <c r="E44" s="54"/>
      <c r="F44" s="43"/>
      <c r="G44" s="44"/>
      <c r="H44" s="44"/>
      <c r="I44" s="43"/>
      <c r="J44" s="10">
        <v>1</v>
      </c>
      <c r="K44" s="6">
        <v>13</v>
      </c>
      <c r="L44" s="6">
        <f>K44-D47</f>
        <v>-73987</v>
      </c>
      <c r="M44" s="1">
        <v>7</v>
      </c>
    </row>
    <row r="45" spans="1:12" ht="40.5" customHeight="1">
      <c r="A45" s="15"/>
      <c r="B45" s="21" t="s">
        <v>30</v>
      </c>
      <c r="C45" s="22" t="s">
        <v>33</v>
      </c>
      <c r="D45" s="66">
        <f>3000</f>
        <v>3000</v>
      </c>
      <c r="E45" s="54">
        <v>3000</v>
      </c>
      <c r="F45" s="97">
        <v>3000</v>
      </c>
      <c r="G45" s="44"/>
      <c r="H45" s="44"/>
      <c r="I45" s="43"/>
      <c r="J45" s="10"/>
      <c r="K45" s="6"/>
      <c r="L45" s="6"/>
    </row>
    <row r="46" spans="1:12" ht="40.5" customHeight="1">
      <c r="A46" s="15"/>
      <c r="B46" s="21" t="s">
        <v>82</v>
      </c>
      <c r="C46" s="22" t="s">
        <v>35</v>
      </c>
      <c r="D46" s="63">
        <f>D47</f>
        <v>74000</v>
      </c>
      <c r="E46" s="70">
        <f>E47</f>
        <v>74000</v>
      </c>
      <c r="F46" s="103">
        <f>F47</f>
        <v>74000</v>
      </c>
      <c r="G46" s="50"/>
      <c r="H46" s="55"/>
      <c r="I46" s="54"/>
      <c r="J46" s="10"/>
      <c r="K46" s="6"/>
      <c r="L46" s="6"/>
    </row>
    <row r="47" spans="1:12" ht="37.5" customHeight="1">
      <c r="A47" s="8"/>
      <c r="B47" s="9" t="s">
        <v>31</v>
      </c>
      <c r="C47" s="23" t="s">
        <v>32</v>
      </c>
      <c r="D47" s="66">
        <f>74000</f>
        <v>74000</v>
      </c>
      <c r="E47" s="65">
        <v>74000</v>
      </c>
      <c r="F47" s="104">
        <v>74000</v>
      </c>
      <c r="G47" s="41"/>
      <c r="H47" s="46"/>
      <c r="I47" s="51"/>
      <c r="J47" s="7" t="e">
        <f>J48+J51</f>
        <v>#REF!</v>
      </c>
      <c r="K47" s="6"/>
      <c r="L47" s="6"/>
    </row>
    <row r="48" spans="1:12" ht="56.25" customHeight="1">
      <c r="A48" s="197" t="s">
        <v>83</v>
      </c>
      <c r="B48" s="198"/>
      <c r="C48" s="199"/>
      <c r="D48" s="63">
        <f>D49+D52</f>
        <v>649628.6</v>
      </c>
      <c r="E48" s="56">
        <f>E49+E52</f>
        <v>649628.6</v>
      </c>
      <c r="F48" s="94">
        <f>F49+F52</f>
        <v>649628.6</v>
      </c>
      <c r="G48" s="41"/>
      <c r="H48" s="46"/>
      <c r="I48" s="51"/>
      <c r="J48" s="7" t="e">
        <f>J49+#REF!</f>
        <v>#REF!</v>
      </c>
      <c r="K48" s="6"/>
      <c r="L48" s="6"/>
    </row>
    <row r="49" spans="1:12" ht="53.25" customHeight="1">
      <c r="A49" s="197" t="s">
        <v>66</v>
      </c>
      <c r="B49" s="198"/>
      <c r="C49" s="199"/>
      <c r="D49" s="63">
        <f>D51</f>
        <v>647128.6</v>
      </c>
      <c r="E49" s="40">
        <f>E51</f>
        <v>647128.6</v>
      </c>
      <c r="F49" s="99">
        <f>F51</f>
        <v>647128.6</v>
      </c>
      <c r="G49" s="41"/>
      <c r="H49" s="46"/>
      <c r="I49" s="51"/>
      <c r="J49" s="7" t="e">
        <f>#REF!</f>
        <v>#REF!</v>
      </c>
      <c r="K49" s="6"/>
      <c r="L49" s="6"/>
    </row>
    <row r="50" spans="1:12" ht="53.25" customHeight="1">
      <c r="A50" s="197" t="s">
        <v>68</v>
      </c>
      <c r="B50" s="198"/>
      <c r="C50" s="199"/>
      <c r="D50" s="64">
        <f>D51</f>
        <v>647128.6</v>
      </c>
      <c r="E50" s="40">
        <f>E51</f>
        <v>647128.6</v>
      </c>
      <c r="F50" s="99">
        <f>F51</f>
        <v>647128.6</v>
      </c>
      <c r="G50" s="41"/>
      <c r="H50" s="46"/>
      <c r="I50" s="51"/>
      <c r="J50" s="7"/>
      <c r="K50" s="74"/>
      <c r="L50" s="6"/>
    </row>
    <row r="51" spans="1:12" ht="81.75" customHeight="1">
      <c r="A51" s="19"/>
      <c r="B51" s="75" t="s">
        <v>51</v>
      </c>
      <c r="C51" s="76" t="s">
        <v>50</v>
      </c>
      <c r="D51" s="67">
        <f>647128.6</f>
        <v>647128.6</v>
      </c>
      <c r="E51" s="67">
        <v>647128.6</v>
      </c>
      <c r="F51" s="100">
        <v>647128.6</v>
      </c>
      <c r="G51" s="41"/>
      <c r="H51" s="46"/>
      <c r="I51" s="51"/>
      <c r="J51" s="7" t="e">
        <f>#REF!</f>
        <v>#REF!</v>
      </c>
      <c r="K51" s="74"/>
      <c r="L51" s="6"/>
    </row>
    <row r="52" spans="1:12" ht="57.75" customHeight="1">
      <c r="A52" s="197" t="s">
        <v>62</v>
      </c>
      <c r="B52" s="198"/>
      <c r="C52" s="199"/>
      <c r="D52" s="63">
        <f>D53</f>
        <v>2500</v>
      </c>
      <c r="E52" s="49">
        <f>E53</f>
        <v>2500</v>
      </c>
      <c r="F52" s="95">
        <f>F53</f>
        <v>2500</v>
      </c>
      <c r="G52" s="44"/>
      <c r="H52" s="44"/>
      <c r="I52" s="43"/>
      <c r="J52" s="10">
        <v>0</v>
      </c>
      <c r="K52" s="6"/>
      <c r="L52" s="6"/>
    </row>
    <row r="53" spans="1:12" ht="43.5" customHeight="1">
      <c r="A53" s="220" t="s">
        <v>60</v>
      </c>
      <c r="B53" s="221"/>
      <c r="C53" s="30" t="s">
        <v>61</v>
      </c>
      <c r="D53" s="66">
        <v>2500</v>
      </c>
      <c r="E53" s="66">
        <v>2500</v>
      </c>
      <c r="F53" s="96">
        <v>2500</v>
      </c>
      <c r="G53" s="44"/>
      <c r="H53" s="44"/>
      <c r="I53" s="43"/>
      <c r="J53" s="7">
        <f>J54</f>
        <v>81</v>
      </c>
      <c r="K53" s="6"/>
      <c r="L53" s="6"/>
    </row>
    <row r="54" spans="1:12" ht="30" customHeight="1">
      <c r="A54" s="197" t="s">
        <v>67</v>
      </c>
      <c r="B54" s="198"/>
      <c r="C54" s="199"/>
      <c r="D54" s="63">
        <f aca="true" t="shared" si="2" ref="D54:F56">D55</f>
        <v>83000</v>
      </c>
      <c r="E54" s="49">
        <f t="shared" si="2"/>
        <v>83000</v>
      </c>
      <c r="F54" s="95">
        <f t="shared" si="2"/>
        <v>83000</v>
      </c>
      <c r="G54" s="44"/>
      <c r="H54" s="44"/>
      <c r="I54" s="43"/>
      <c r="J54" s="7">
        <f>J55</f>
        <v>81</v>
      </c>
      <c r="K54" s="6"/>
      <c r="L54" s="6"/>
    </row>
    <row r="55" spans="1:12" s="14" customFormat="1" ht="26.25" customHeight="1">
      <c r="A55" s="197" t="s">
        <v>69</v>
      </c>
      <c r="B55" s="198"/>
      <c r="C55" s="199"/>
      <c r="D55" s="63">
        <f t="shared" si="2"/>
        <v>83000</v>
      </c>
      <c r="E55" s="49">
        <f t="shared" si="2"/>
        <v>83000</v>
      </c>
      <c r="F55" s="95">
        <f t="shared" si="2"/>
        <v>83000</v>
      </c>
      <c r="G55" s="57"/>
      <c r="H55" s="57"/>
      <c r="I55" s="47"/>
      <c r="J55" s="7">
        <f>J57</f>
        <v>81</v>
      </c>
      <c r="K55" s="13"/>
      <c r="L55" s="6"/>
    </row>
    <row r="56" spans="1:12" s="14" customFormat="1" ht="30.75" customHeight="1" thickBot="1">
      <c r="A56" s="15"/>
      <c r="B56" s="28" t="s">
        <v>70</v>
      </c>
      <c r="C56" s="16" t="s">
        <v>57</v>
      </c>
      <c r="D56" s="66">
        <f t="shared" si="2"/>
        <v>83000</v>
      </c>
      <c r="E56" s="145">
        <f t="shared" si="2"/>
        <v>83000</v>
      </c>
      <c r="F56" s="97">
        <f t="shared" si="2"/>
        <v>83000</v>
      </c>
      <c r="G56" s="78"/>
      <c r="H56" s="78"/>
      <c r="I56" s="77"/>
      <c r="J56" s="7"/>
      <c r="K56" s="13"/>
      <c r="L56" s="6"/>
    </row>
    <row r="57" spans="1:12" ht="29.25" customHeight="1">
      <c r="A57" s="217" t="s">
        <v>71</v>
      </c>
      <c r="B57" s="218"/>
      <c r="C57" s="219"/>
      <c r="D57" s="66">
        <f>103000-20000</f>
        <v>83000</v>
      </c>
      <c r="E57" s="140">
        <v>83000</v>
      </c>
      <c r="F57" s="152">
        <v>83000</v>
      </c>
      <c r="G57" s="84"/>
      <c r="H57" s="80"/>
      <c r="I57" s="79"/>
      <c r="J57" s="10">
        <v>81</v>
      </c>
      <c r="K57" s="6"/>
      <c r="L57" s="6"/>
    </row>
    <row r="58" spans="1:12" ht="24.75" customHeight="1" hidden="1">
      <c r="A58" s="124"/>
      <c r="B58" s="125" t="s">
        <v>89</v>
      </c>
      <c r="C58" s="133" t="s">
        <v>86</v>
      </c>
      <c r="D58" s="63">
        <f>D59</f>
        <v>0</v>
      </c>
      <c r="E58" s="150">
        <f aca="true" t="shared" si="3" ref="E58:F60">E59</f>
        <v>0</v>
      </c>
      <c r="F58" s="150">
        <f t="shared" si="3"/>
        <v>0</v>
      </c>
      <c r="G58" s="39"/>
      <c r="H58" s="39"/>
      <c r="I58" s="83"/>
      <c r="J58" s="7">
        <f>J59</f>
        <v>0</v>
      </c>
      <c r="K58" s="6"/>
      <c r="L58" s="6"/>
    </row>
    <row r="59" spans="1:12" ht="51.75" hidden="1" thickBot="1">
      <c r="A59" s="118"/>
      <c r="B59" s="119" t="s">
        <v>90</v>
      </c>
      <c r="C59" s="147" t="s">
        <v>91</v>
      </c>
      <c r="D59" s="63">
        <f>D60</f>
        <v>0</v>
      </c>
      <c r="E59" s="150">
        <f t="shared" si="3"/>
        <v>0</v>
      </c>
      <c r="F59" s="150">
        <f t="shared" si="3"/>
        <v>0</v>
      </c>
      <c r="G59" s="86"/>
      <c r="H59" s="86"/>
      <c r="I59" s="87"/>
      <c r="J59" s="7">
        <f>J60</f>
        <v>0</v>
      </c>
      <c r="K59" s="6"/>
      <c r="L59" s="6"/>
    </row>
    <row r="60" spans="1:12" ht="51.75" hidden="1" thickBot="1">
      <c r="A60" s="118"/>
      <c r="B60" s="119" t="s">
        <v>95</v>
      </c>
      <c r="C60" s="148" t="s">
        <v>93</v>
      </c>
      <c r="D60" s="68">
        <f>D61</f>
        <v>0</v>
      </c>
      <c r="E60" s="151">
        <f t="shared" si="3"/>
        <v>0</v>
      </c>
      <c r="F60" s="151">
        <f t="shared" si="3"/>
        <v>0</v>
      </c>
      <c r="G60" s="85"/>
      <c r="H60" s="82"/>
      <c r="I60" s="81"/>
      <c r="J60" s="10">
        <v>0</v>
      </c>
      <c r="K60" s="6"/>
      <c r="L60" s="6"/>
    </row>
    <row r="61" spans="1:12" ht="76.5" hidden="1">
      <c r="A61" s="113"/>
      <c r="B61" s="113" t="s">
        <v>87</v>
      </c>
      <c r="C61" s="149" t="s">
        <v>88</v>
      </c>
      <c r="D61" s="162">
        <v>0</v>
      </c>
      <c r="E61" s="172">
        <v>0</v>
      </c>
      <c r="F61" s="69">
        <v>0</v>
      </c>
      <c r="G61" s="135"/>
      <c r="H61" s="136"/>
      <c r="I61" s="136"/>
      <c r="J61" s="7" t="e">
        <f>J62</f>
        <v>#REF!</v>
      </c>
      <c r="K61" s="6"/>
      <c r="L61" s="6"/>
    </row>
    <row r="62" spans="1:12" ht="12.75" hidden="1">
      <c r="A62" s="197" t="s">
        <v>22</v>
      </c>
      <c r="B62" s="198"/>
      <c r="C62" s="199"/>
      <c r="D62" s="56">
        <f aca="true" t="shared" si="4" ref="D62:F63">D63</f>
        <v>0</v>
      </c>
      <c r="E62" s="153">
        <f t="shared" si="4"/>
        <v>0</v>
      </c>
      <c r="F62" s="157">
        <f t="shared" si="4"/>
        <v>0</v>
      </c>
      <c r="G62" s="132"/>
      <c r="H62" s="132"/>
      <c r="I62" s="132"/>
      <c r="J62" s="7" t="e">
        <f>#REF!</f>
        <v>#REF!</v>
      </c>
      <c r="K62" s="6"/>
      <c r="L62" s="6" t="e">
        <f>K62-#REF!</f>
        <v>#REF!</v>
      </c>
    </row>
    <row r="63" spans="1:12" ht="13.5" hidden="1" thickBot="1">
      <c r="A63" s="197" t="s">
        <v>74</v>
      </c>
      <c r="B63" s="198"/>
      <c r="C63" s="199"/>
      <c r="D63" s="56">
        <f t="shared" si="4"/>
        <v>0</v>
      </c>
      <c r="E63" s="154">
        <f t="shared" si="4"/>
        <v>0</v>
      </c>
      <c r="F63" s="92">
        <f t="shared" si="4"/>
        <v>0</v>
      </c>
      <c r="G63" s="47"/>
      <c r="H63" s="47"/>
      <c r="I63" s="47"/>
      <c r="J63" s="7"/>
      <c r="K63" s="6"/>
      <c r="L63" s="6"/>
    </row>
    <row r="64" spans="1:12" ht="51.75" hidden="1" thickBot="1">
      <c r="A64" s="88"/>
      <c r="B64" s="89" t="s">
        <v>72</v>
      </c>
      <c r="C64" s="90" t="s">
        <v>73</v>
      </c>
      <c r="D64" s="65">
        <v>0</v>
      </c>
      <c r="E64" s="155">
        <v>0</v>
      </c>
      <c r="F64" s="91">
        <v>0</v>
      </c>
      <c r="G64" s="47"/>
      <c r="H64" s="47"/>
      <c r="I64" s="47"/>
      <c r="J64" s="7"/>
      <c r="K64" s="6"/>
      <c r="L64" s="6"/>
    </row>
    <row r="65" spans="1:12" ht="12.75" hidden="1">
      <c r="A65" s="222" t="s">
        <v>23</v>
      </c>
      <c r="B65" s="223"/>
      <c r="C65" s="224"/>
      <c r="D65" s="56" t="e">
        <f>D66</f>
        <v>#REF!</v>
      </c>
      <c r="E65" s="156"/>
      <c r="F65" s="136"/>
      <c r="G65" s="47"/>
      <c r="H65" s="47"/>
      <c r="I65" s="47"/>
      <c r="J65" s="7"/>
      <c r="K65" s="6"/>
      <c r="L65" s="6"/>
    </row>
    <row r="66" spans="1:12" ht="30" customHeight="1" hidden="1">
      <c r="A66" s="197" t="s">
        <v>13</v>
      </c>
      <c r="B66" s="198"/>
      <c r="C66" s="199"/>
      <c r="D66" s="56" t="e">
        <f>#REF!</f>
        <v>#REF!</v>
      </c>
      <c r="E66" s="139"/>
      <c r="F66" s="137"/>
      <c r="G66" s="41"/>
      <c r="H66" s="41"/>
      <c r="I66" s="51"/>
      <c r="J66" s="7" t="e">
        <f>J67+#REF!+J78+#REF!</f>
        <v>#REF!</v>
      </c>
      <c r="K66" s="31"/>
      <c r="L66" s="6"/>
    </row>
    <row r="67" spans="1:12" ht="28.5" customHeight="1" hidden="1">
      <c r="A67" s="197" t="s">
        <v>36</v>
      </c>
      <c r="B67" s="198"/>
      <c r="C67" s="12" t="s">
        <v>37</v>
      </c>
      <c r="D67" s="56">
        <f>D68</f>
        <v>0</v>
      </c>
      <c r="E67" s="139"/>
      <c r="F67" s="137"/>
      <c r="G67" s="41"/>
      <c r="H67" s="41"/>
      <c r="I67" s="51"/>
      <c r="J67" s="7">
        <f>J68</f>
        <v>5100</v>
      </c>
      <c r="K67" s="6"/>
      <c r="L67" s="6"/>
    </row>
    <row r="68" spans="1:12" ht="24.75" customHeight="1" hidden="1">
      <c r="A68" s="197" t="s">
        <v>38</v>
      </c>
      <c r="B68" s="198"/>
      <c r="C68" s="12" t="s">
        <v>39</v>
      </c>
      <c r="D68" s="56">
        <f>D69</f>
        <v>0</v>
      </c>
      <c r="E68" s="139"/>
      <c r="F68" s="137"/>
      <c r="G68" s="41"/>
      <c r="H68" s="41"/>
      <c r="I68" s="51"/>
      <c r="J68" s="7">
        <f>J69</f>
        <v>5100</v>
      </c>
      <c r="K68" s="6"/>
      <c r="L68" s="6"/>
    </row>
    <row r="69" spans="1:12" ht="19.5" customHeight="1" hidden="1">
      <c r="A69" s="197" t="s">
        <v>40</v>
      </c>
      <c r="B69" s="198"/>
      <c r="C69" s="12" t="s">
        <v>41</v>
      </c>
      <c r="D69" s="56">
        <v>0</v>
      </c>
      <c r="E69" s="139"/>
      <c r="F69" s="137"/>
      <c r="G69" s="44"/>
      <c r="H69" s="44"/>
      <c r="I69" s="43"/>
      <c r="J69" s="10">
        <v>5100</v>
      </c>
      <c r="K69" s="6"/>
      <c r="L69" s="6"/>
    </row>
    <row r="70" spans="1:12" ht="35.25" customHeight="1">
      <c r="A70" s="197" t="s">
        <v>42</v>
      </c>
      <c r="B70" s="198"/>
      <c r="C70" s="199"/>
      <c r="D70" s="63">
        <f>D71</f>
        <v>7079469</v>
      </c>
      <c r="E70" s="63">
        <f>E71</f>
        <v>6142600</v>
      </c>
      <c r="F70" s="63">
        <f>F71</f>
        <v>6856900</v>
      </c>
      <c r="G70" s="44"/>
      <c r="H70" s="44"/>
      <c r="I70" s="43"/>
      <c r="J70" s="10"/>
      <c r="K70" s="6"/>
      <c r="L70" s="6"/>
    </row>
    <row r="71" spans="1:12" ht="39" customHeight="1">
      <c r="A71" s="197" t="s">
        <v>43</v>
      </c>
      <c r="B71" s="198"/>
      <c r="C71" s="199"/>
      <c r="D71" s="63">
        <f>D72+D87+D84</f>
        <v>7079469</v>
      </c>
      <c r="E71" s="63">
        <f>E72+E87</f>
        <v>6142600</v>
      </c>
      <c r="F71" s="63">
        <f>F72+F87</f>
        <v>6856900</v>
      </c>
      <c r="G71" s="50"/>
      <c r="H71" s="44"/>
      <c r="I71" s="112"/>
      <c r="J71" s="10"/>
      <c r="K71" s="6"/>
      <c r="L71" s="6"/>
    </row>
    <row r="72" spans="1:12" ht="31.5" customHeight="1">
      <c r="A72" s="197" t="s">
        <v>115</v>
      </c>
      <c r="B72" s="198"/>
      <c r="C72" s="199"/>
      <c r="D72" s="63">
        <f>D73+D76+D78+D80</f>
        <v>6875200</v>
      </c>
      <c r="E72" s="63">
        <f aca="true" t="shared" si="5" ref="E72:J72">E73+E76+E78+E80</f>
        <v>6103900</v>
      </c>
      <c r="F72" s="63">
        <f t="shared" si="5"/>
        <v>6818200</v>
      </c>
      <c r="G72" s="63">
        <f t="shared" si="5"/>
        <v>0</v>
      </c>
      <c r="H72" s="63">
        <f t="shared" si="5"/>
        <v>0</v>
      </c>
      <c r="I72" s="63">
        <f t="shared" si="5"/>
        <v>0</v>
      </c>
      <c r="J72" s="63">
        <f t="shared" si="5"/>
        <v>41.8</v>
      </c>
      <c r="K72" s="6"/>
      <c r="L72" s="6"/>
    </row>
    <row r="73" spans="1:12" ht="32.25" customHeight="1">
      <c r="A73" s="197" t="s">
        <v>114</v>
      </c>
      <c r="B73" s="198"/>
      <c r="C73" s="199"/>
      <c r="D73" s="63">
        <f aca="true" t="shared" si="6" ref="D73:F74">D74</f>
        <v>6875200</v>
      </c>
      <c r="E73" s="63">
        <f t="shared" si="6"/>
        <v>6103900</v>
      </c>
      <c r="F73" s="63">
        <f t="shared" si="6"/>
        <v>4373600</v>
      </c>
      <c r="G73" s="52"/>
      <c r="H73" s="50"/>
      <c r="I73" s="43"/>
      <c r="J73" s="10"/>
      <c r="K73" s="6"/>
      <c r="L73" s="6"/>
    </row>
    <row r="74" spans="1:12" ht="32.25" customHeight="1">
      <c r="A74" s="130"/>
      <c r="B74" s="17" t="s">
        <v>113</v>
      </c>
      <c r="C74" s="11" t="s">
        <v>96</v>
      </c>
      <c r="D74" s="66">
        <f t="shared" si="6"/>
        <v>6875200</v>
      </c>
      <c r="E74" s="66">
        <f t="shared" si="6"/>
        <v>6103900</v>
      </c>
      <c r="F74" s="66">
        <f t="shared" si="6"/>
        <v>4373600</v>
      </c>
      <c r="G74" s="52"/>
      <c r="H74" s="50"/>
      <c r="I74" s="134"/>
      <c r="J74" s="10"/>
      <c r="K74" s="6"/>
      <c r="L74" s="6"/>
    </row>
    <row r="75" spans="1:12" ht="25.5">
      <c r="A75" s="26"/>
      <c r="B75" s="17" t="s">
        <v>112</v>
      </c>
      <c r="C75" s="11" t="s">
        <v>59</v>
      </c>
      <c r="D75" s="66">
        <v>6875200</v>
      </c>
      <c r="E75" s="66">
        <v>6103900</v>
      </c>
      <c r="F75" s="165">
        <v>4373600</v>
      </c>
      <c r="G75" s="52"/>
      <c r="H75" s="50"/>
      <c r="I75" s="43"/>
      <c r="J75" s="10"/>
      <c r="K75" s="6"/>
      <c r="L75" s="6"/>
    </row>
    <row r="76" spans="1:12" ht="30.75" customHeight="1">
      <c r="A76" s="197" t="s">
        <v>111</v>
      </c>
      <c r="B76" s="198"/>
      <c r="C76" s="199"/>
      <c r="D76" s="166">
        <f>D77</f>
        <v>0</v>
      </c>
      <c r="E76" s="166">
        <v>0</v>
      </c>
      <c r="F76" s="174">
        <f>F77</f>
        <v>2444600</v>
      </c>
      <c r="G76" s="52"/>
      <c r="H76" s="128"/>
      <c r="I76" s="54"/>
      <c r="J76" s="10"/>
      <c r="K76" s="6"/>
      <c r="L76" s="6"/>
    </row>
    <row r="77" spans="1:12" ht="42" customHeight="1">
      <c r="A77" s="26"/>
      <c r="B77" s="17" t="s">
        <v>110</v>
      </c>
      <c r="C77" s="131" t="s">
        <v>103</v>
      </c>
      <c r="D77" s="167">
        <v>0</v>
      </c>
      <c r="E77" s="167">
        <v>0</v>
      </c>
      <c r="F77" s="173">
        <v>2444600</v>
      </c>
      <c r="G77" s="52"/>
      <c r="H77" s="128"/>
      <c r="I77" s="54"/>
      <c r="J77" s="10"/>
      <c r="K77" s="6"/>
      <c r="L77" s="6"/>
    </row>
    <row r="78" spans="1:12" ht="42" customHeight="1" hidden="1">
      <c r="A78" s="197" t="s">
        <v>97</v>
      </c>
      <c r="B78" s="198"/>
      <c r="C78" s="199"/>
      <c r="D78" s="63">
        <f>D79</f>
        <v>0</v>
      </c>
      <c r="E78" s="166">
        <v>0</v>
      </c>
      <c r="F78" s="168">
        <v>0</v>
      </c>
      <c r="G78" s="46"/>
      <c r="H78" s="41"/>
      <c r="I78" s="51"/>
      <c r="J78" s="7">
        <f>J79</f>
        <v>36.9</v>
      </c>
      <c r="K78" s="6"/>
      <c r="L78" s="6"/>
    </row>
    <row r="79" spans="1:12" ht="35.25" customHeight="1" hidden="1">
      <c r="A79" s="24"/>
      <c r="B79" s="25" t="s">
        <v>98</v>
      </c>
      <c r="C79" s="16" t="s">
        <v>44</v>
      </c>
      <c r="D79" s="66">
        <v>0</v>
      </c>
      <c r="E79" s="167">
        <v>0</v>
      </c>
      <c r="F79" s="169">
        <v>0</v>
      </c>
      <c r="G79" s="52"/>
      <c r="H79" s="50"/>
      <c r="I79" s="43"/>
      <c r="J79" s="10">
        <v>36.9</v>
      </c>
      <c r="K79" s="6"/>
      <c r="L79" s="6"/>
    </row>
    <row r="80" spans="1:12" ht="27.75" customHeight="1" hidden="1">
      <c r="A80" s="197" t="s">
        <v>99</v>
      </c>
      <c r="B80" s="198"/>
      <c r="C80" s="199"/>
      <c r="D80" s="63">
        <f>D83</f>
        <v>0</v>
      </c>
      <c r="E80" s="166">
        <f>E83</f>
        <v>0</v>
      </c>
      <c r="F80" s="166">
        <f>F83</f>
        <v>0</v>
      </c>
      <c r="G80" s="46"/>
      <c r="H80" s="46"/>
      <c r="I80" s="51"/>
      <c r="J80" s="7">
        <f>J81+J84</f>
        <v>4.9</v>
      </c>
      <c r="K80" s="6"/>
      <c r="L80" s="6"/>
    </row>
    <row r="81" spans="1:12" ht="39" customHeight="1" hidden="1">
      <c r="A81" s="130"/>
      <c r="B81" s="129"/>
      <c r="C81" s="131"/>
      <c r="D81" s="66">
        <v>0</v>
      </c>
      <c r="E81" s="167"/>
      <c r="F81" s="169"/>
      <c r="G81" s="50"/>
      <c r="H81" s="44"/>
      <c r="I81" s="43"/>
      <c r="J81" s="10">
        <v>1</v>
      </c>
      <c r="K81" s="6"/>
      <c r="L81" s="6"/>
    </row>
    <row r="82" spans="1:12" ht="39" customHeight="1" hidden="1">
      <c r="A82" s="130"/>
      <c r="B82" s="129"/>
      <c r="C82" s="11"/>
      <c r="D82" s="66"/>
      <c r="E82" s="167"/>
      <c r="F82" s="169"/>
      <c r="G82" s="141"/>
      <c r="H82" s="141"/>
      <c r="I82" s="59"/>
      <c r="J82" s="29"/>
      <c r="K82" s="6"/>
      <c r="L82" s="6"/>
    </row>
    <row r="83" spans="1:12" ht="39.75" customHeight="1" hidden="1">
      <c r="A83" s="130"/>
      <c r="B83" s="129" t="s">
        <v>100</v>
      </c>
      <c r="C83" s="11" t="s">
        <v>94</v>
      </c>
      <c r="D83" s="66">
        <v>0</v>
      </c>
      <c r="E83" s="167">
        <v>0</v>
      </c>
      <c r="F83" s="169">
        <v>0</v>
      </c>
      <c r="G83" s="71"/>
      <c r="H83" s="58"/>
      <c r="I83" s="59"/>
      <c r="J83" s="29"/>
      <c r="K83" s="6"/>
      <c r="L83" s="6"/>
    </row>
    <row r="84" spans="1:12" s="234" customFormat="1" ht="13.5" thickBot="1">
      <c r="A84" s="226" t="s">
        <v>128</v>
      </c>
      <c r="B84" s="227"/>
      <c r="C84" s="228"/>
      <c r="D84" s="229">
        <f aca="true" t="shared" si="7" ref="D84:F85">D85</f>
        <v>160869</v>
      </c>
      <c r="E84" s="229">
        <f t="shared" si="7"/>
        <v>0</v>
      </c>
      <c r="F84" s="229">
        <f t="shared" si="7"/>
        <v>0</v>
      </c>
      <c r="G84" s="230"/>
      <c r="H84" s="231"/>
      <c r="I84" s="107"/>
      <c r="J84" s="232">
        <v>3.9</v>
      </c>
      <c r="K84" s="233"/>
      <c r="L84" s="233"/>
    </row>
    <row r="85" spans="1:12" ht="38.25">
      <c r="A85" s="138"/>
      <c r="B85" s="129" t="s">
        <v>129</v>
      </c>
      <c r="C85" s="193" t="s">
        <v>130</v>
      </c>
      <c r="D85" s="69">
        <f t="shared" si="7"/>
        <v>160869</v>
      </c>
      <c r="E85" s="69">
        <f t="shared" si="7"/>
        <v>0</v>
      </c>
      <c r="F85" s="69">
        <f t="shared" si="7"/>
        <v>0</v>
      </c>
      <c r="G85" s="52"/>
      <c r="H85" s="52"/>
      <c r="I85" s="170"/>
      <c r="J85" s="29"/>
      <c r="K85" s="6"/>
      <c r="L85" s="6"/>
    </row>
    <row r="86" spans="1:12" ht="38.25">
      <c r="A86" s="138"/>
      <c r="B86" s="129" t="s">
        <v>132</v>
      </c>
      <c r="C86" s="192" t="s">
        <v>131</v>
      </c>
      <c r="D86" s="69">
        <v>160869</v>
      </c>
      <c r="E86" s="69">
        <v>0</v>
      </c>
      <c r="F86" s="171">
        <v>0</v>
      </c>
      <c r="G86" s="52"/>
      <c r="H86" s="52"/>
      <c r="I86" s="170"/>
      <c r="J86" s="29"/>
      <c r="K86" s="6"/>
      <c r="L86" s="6"/>
    </row>
    <row r="87" spans="1:12" ht="42" customHeight="1">
      <c r="A87" s="197" t="s">
        <v>109</v>
      </c>
      <c r="B87" s="198"/>
      <c r="C87" s="199"/>
      <c r="D87" s="63">
        <f>D88+D90</f>
        <v>43400</v>
      </c>
      <c r="E87" s="63">
        <f>E88+E90</f>
        <v>38700</v>
      </c>
      <c r="F87" s="63">
        <f>F88+F90</f>
        <v>38700</v>
      </c>
      <c r="G87" s="46"/>
      <c r="H87" s="46"/>
      <c r="I87" s="51"/>
      <c r="J87" s="7" t="e">
        <f>#REF!+#REF!</f>
        <v>#REF!</v>
      </c>
      <c r="K87" s="6"/>
      <c r="L87" s="6"/>
    </row>
    <row r="88" spans="1:12" ht="40.5" customHeight="1" thickBot="1">
      <c r="A88" s="197" t="s">
        <v>108</v>
      </c>
      <c r="B88" s="198"/>
      <c r="C88" s="199"/>
      <c r="D88" s="63">
        <f>D89</f>
        <v>38700</v>
      </c>
      <c r="E88" s="63">
        <f>E89</f>
        <v>38700</v>
      </c>
      <c r="F88" s="63">
        <f>F89</f>
        <v>38700</v>
      </c>
      <c r="G88" s="60"/>
      <c r="H88" s="60"/>
      <c r="I88" s="59"/>
      <c r="J88" s="27"/>
      <c r="K88" s="6"/>
      <c r="L88" s="6"/>
    </row>
    <row r="89" spans="1:11" ht="38.25">
      <c r="A89" s="26"/>
      <c r="B89" s="17" t="s">
        <v>107</v>
      </c>
      <c r="C89" s="11" t="s">
        <v>45</v>
      </c>
      <c r="D89" s="66">
        <f>39300-600</f>
        <v>38700</v>
      </c>
      <c r="E89" s="54">
        <v>38700</v>
      </c>
      <c r="F89" s="143">
        <v>38700</v>
      </c>
      <c r="G89" s="61"/>
      <c r="H89" s="62"/>
      <c r="I89" s="62"/>
      <c r="J89" s="38"/>
      <c r="K89" s="37"/>
    </row>
    <row r="90" spans="1:11" ht="26.25" customHeight="1">
      <c r="A90" s="197" t="s">
        <v>106</v>
      </c>
      <c r="B90" s="198"/>
      <c r="C90" s="199"/>
      <c r="D90" s="63">
        <f>D91</f>
        <v>4700</v>
      </c>
      <c r="E90" s="166">
        <f>E91</f>
        <v>0</v>
      </c>
      <c r="F90" s="166">
        <f>F91</f>
        <v>0</v>
      </c>
      <c r="K90" s="6"/>
    </row>
    <row r="91" spans="1:15" ht="33" customHeight="1">
      <c r="A91" s="15"/>
      <c r="B91" s="198" t="s">
        <v>105</v>
      </c>
      <c r="C91" s="199"/>
      <c r="D91" s="65">
        <f>D92+D93</f>
        <v>4700</v>
      </c>
      <c r="E91" s="175">
        <f>E92+E93</f>
        <v>0</v>
      </c>
      <c r="F91" s="175">
        <f>F92+F93</f>
        <v>0</v>
      </c>
      <c r="N91" s="31"/>
      <c r="O91" s="31"/>
    </row>
    <row r="92" spans="1:6" ht="38.25">
      <c r="A92" s="26"/>
      <c r="B92" s="17" t="s">
        <v>104</v>
      </c>
      <c r="C92" s="11" t="s">
        <v>46</v>
      </c>
      <c r="D92" s="66">
        <v>1000</v>
      </c>
      <c r="E92" s="176">
        <v>0</v>
      </c>
      <c r="F92" s="169">
        <v>0</v>
      </c>
    </row>
    <row r="93" spans="1:6" ht="63.75">
      <c r="A93" s="26"/>
      <c r="B93" s="9" t="s">
        <v>104</v>
      </c>
      <c r="C93" s="16" t="s">
        <v>16</v>
      </c>
      <c r="D93" s="142">
        <v>3700</v>
      </c>
      <c r="E93" s="167">
        <v>0</v>
      </c>
      <c r="F93" s="184">
        <v>0</v>
      </c>
    </row>
    <row r="94" spans="1:6" ht="24.75" customHeight="1" thickBot="1">
      <c r="A94" s="26"/>
      <c r="B94" s="225" t="s">
        <v>10</v>
      </c>
      <c r="C94" s="225"/>
      <c r="D94" s="72">
        <f>D11+D70</f>
        <v>8496045.09</v>
      </c>
      <c r="E94" s="72">
        <f>E11+E70</f>
        <v>7604709.35</v>
      </c>
      <c r="F94" s="72">
        <f>F11+F70</f>
        <v>8356982.07</v>
      </c>
    </row>
    <row r="95" spans="1:6" ht="12.75">
      <c r="A95" s="144"/>
      <c r="B95" s="216"/>
      <c r="C95" s="216"/>
      <c r="D95" s="31">
        <f>8335176.09+160869</f>
        <v>8496045.09</v>
      </c>
      <c r="E95" s="31"/>
      <c r="F95" s="31"/>
    </row>
    <row r="96" spans="4:6" ht="12.75">
      <c r="D96" s="108">
        <f>D94-D95</f>
        <v>0</v>
      </c>
      <c r="E96" s="108"/>
      <c r="F96" s="108"/>
    </row>
    <row r="98" spans="3:4" ht="12.75">
      <c r="C98" s="6"/>
      <c r="D98" s="31"/>
    </row>
    <row r="99" ht="12.75">
      <c r="C99" s="31"/>
    </row>
  </sheetData>
  <sheetProtection/>
  <mergeCells count="56">
    <mergeCell ref="E43:I43"/>
    <mergeCell ref="A62:C62"/>
    <mergeCell ref="A63:C63"/>
    <mergeCell ref="A44:C44"/>
    <mergeCell ref="A49:C49"/>
    <mergeCell ref="B94:C94"/>
    <mergeCell ref="A70:C70"/>
    <mergeCell ref="A52:C52"/>
    <mergeCell ref="A90:C90"/>
    <mergeCell ref="A78:C78"/>
    <mergeCell ref="A87:C87"/>
    <mergeCell ref="A67:B67"/>
    <mergeCell ref="A65:C65"/>
    <mergeCell ref="A73:C73"/>
    <mergeCell ref="A71:C71"/>
    <mergeCell ref="A76:C76"/>
    <mergeCell ref="A24:C24"/>
    <mergeCell ref="A53:B53"/>
    <mergeCell ref="A69:B69"/>
    <mergeCell ref="A68:B68"/>
    <mergeCell ref="A55:C55"/>
    <mergeCell ref="E20:I20"/>
    <mergeCell ref="A41:C41"/>
    <mergeCell ref="A50:C50"/>
    <mergeCell ref="A43:C43"/>
    <mergeCell ref="A40:C40"/>
    <mergeCell ref="A34:C34"/>
    <mergeCell ref="A25:B25"/>
    <mergeCell ref="A38:C38"/>
    <mergeCell ref="B95:C95"/>
    <mergeCell ref="A66:C66"/>
    <mergeCell ref="A88:C88"/>
    <mergeCell ref="A72:C72"/>
    <mergeCell ref="A80:C80"/>
    <mergeCell ref="A57:C57"/>
    <mergeCell ref="B91:C91"/>
    <mergeCell ref="A8:D8"/>
    <mergeCell ref="A16:C16"/>
    <mergeCell ref="A17:C17"/>
    <mergeCell ref="A11:C11"/>
    <mergeCell ref="A84:C84"/>
    <mergeCell ref="E19:I19"/>
    <mergeCell ref="A37:C37"/>
    <mergeCell ref="A20:C20"/>
    <mergeCell ref="A35:C35"/>
    <mergeCell ref="A19:C19"/>
    <mergeCell ref="E22:I22"/>
    <mergeCell ref="A54:C54"/>
    <mergeCell ref="A22:C22"/>
    <mergeCell ref="A48:C48"/>
    <mergeCell ref="C2:J2"/>
    <mergeCell ref="C3:J3"/>
    <mergeCell ref="C4:J4"/>
    <mergeCell ref="A6:D6"/>
    <mergeCell ref="A7:D7"/>
    <mergeCell ref="A10:B10"/>
  </mergeCells>
  <printOptions gridLines="1"/>
  <pageMargins left="0.9448818897637796" right="0.15748031496062992" top="0.5905511811023623" bottom="0.5905511811023623" header="0.15748031496062992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Bihzak</cp:lastModifiedBy>
  <cp:lastPrinted>2019-04-24T01:10:29Z</cp:lastPrinted>
  <dcterms:created xsi:type="dcterms:W3CDTF">2008-10-14T06:16:51Z</dcterms:created>
  <dcterms:modified xsi:type="dcterms:W3CDTF">2019-04-24T01:10:49Z</dcterms:modified>
  <cp:category/>
  <cp:version/>
  <cp:contentType/>
  <cp:contentStatus/>
</cp:coreProperties>
</file>